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 activeTab="1"/>
  </bookViews>
  <sheets>
    <sheet name="June 21 score" sheetId="12" r:id="rId1"/>
    <sheet name="Boys Teams Standing" sheetId="7" r:id="rId2"/>
    <sheet name="Girls Teams Standing" sheetId="8" r:id="rId3"/>
    <sheet name="June 20 score" sheetId="11" r:id="rId4"/>
    <sheet name="June 19 score" sheetId="10" r:id="rId5"/>
    <sheet name="June 18 score" sheetId="5" r:id="rId6"/>
    <sheet name="June 17 Score" sheetId="6" r:id="rId7"/>
  </sheets>
  <definedNames>
    <definedName name="_xlnm._FilterDatabase" localSheetId="1" hidden="1">'Boys Teams Standing'!$B$4:$N$9</definedName>
    <definedName name="_xlnm._FilterDatabase" localSheetId="2" hidden="1">'Girls Teams Standing'!$B$4:$N$8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6">'June 17 Score'!$A$1:$E$30</definedName>
    <definedName name="_xlnm.Print_Area" localSheetId="5">'June 18 score'!$A$1:$E$30</definedName>
    <definedName name="_xlnm.Print_Area" localSheetId="4">'June 19 score'!$A$1:$E$30</definedName>
    <definedName name="_xlnm.Print_Area" localSheetId="3">'June 20 score'!$A$1:$E$30</definedName>
  </definedNames>
  <calcPr calcId="145621"/>
</workbook>
</file>

<file path=xl/calcChain.xml><?xml version="1.0" encoding="utf-8"?>
<calcChain xmlns="http://schemas.openxmlformats.org/spreadsheetml/2006/main">
  <c r="M7" i="7" l="1"/>
  <c r="L7" i="7"/>
  <c r="M6" i="7"/>
  <c r="L6" i="7"/>
  <c r="M6" i="8"/>
  <c r="L6" i="8"/>
  <c r="M5" i="8"/>
  <c r="L5" i="8"/>
  <c r="M8" i="8"/>
  <c r="M7" i="8"/>
  <c r="L7" i="8"/>
  <c r="M9" i="7"/>
  <c r="J9" i="7"/>
  <c r="E30" i="12" l="1"/>
  <c r="D30" i="12"/>
  <c r="D11" i="7" l="1"/>
  <c r="C11" i="7"/>
  <c r="E10" i="8"/>
  <c r="F10" i="8"/>
  <c r="D10" i="8"/>
  <c r="C10" i="8"/>
  <c r="E11" i="7"/>
  <c r="F11" i="7"/>
  <c r="E30" i="11"/>
  <c r="D30" i="11"/>
  <c r="I10" i="8" l="1"/>
  <c r="M11" i="7"/>
  <c r="L11" i="7"/>
  <c r="J11" i="7" l="1"/>
  <c r="I11" i="7"/>
  <c r="E30" i="10" l="1"/>
  <c r="D30" i="10"/>
  <c r="K8" i="7" l="1"/>
  <c r="K5" i="8" l="1"/>
  <c r="G5" i="8"/>
  <c r="N8" i="8"/>
  <c r="K8" i="8"/>
  <c r="G8" i="8"/>
  <c r="N6" i="8"/>
  <c r="K6" i="8"/>
  <c r="G6" i="8"/>
  <c r="M10" i="8"/>
  <c r="K7" i="8"/>
  <c r="G7" i="8"/>
  <c r="N6" i="7"/>
  <c r="K6" i="7"/>
  <c r="G6" i="7"/>
  <c r="N7" i="7"/>
  <c r="K7" i="7"/>
  <c r="G7" i="7"/>
  <c r="N9" i="7"/>
  <c r="K9" i="7"/>
  <c r="G9" i="7"/>
  <c r="N8" i="7"/>
  <c r="G8" i="7"/>
  <c r="N5" i="7"/>
  <c r="K5" i="7"/>
  <c r="G5" i="7"/>
  <c r="E30" i="6"/>
  <c r="D30" i="6"/>
  <c r="E30" i="5"/>
  <c r="D30" i="5"/>
  <c r="G10" i="8" l="1"/>
  <c r="G11" i="7"/>
  <c r="N5" i="8"/>
  <c r="L10" i="8"/>
  <c r="N7" i="8"/>
</calcChain>
</file>

<file path=xl/sharedStrings.xml><?xml version="1.0" encoding="utf-8"?>
<sst xmlns="http://schemas.openxmlformats.org/spreadsheetml/2006/main" count="928" uniqueCount="397">
  <si>
    <t>Week of</t>
  </si>
  <si>
    <t>City, Country</t>
  </si>
  <si>
    <t>ORDER OF PLAY</t>
  </si>
  <si>
    <t>Group</t>
  </si>
  <si>
    <t>Tourn. ID</t>
  </si>
  <si>
    <t>ITF Referee</t>
  </si>
  <si>
    <t>Court 2</t>
  </si>
  <si>
    <t>Court 3</t>
  </si>
  <si>
    <t>Court 4</t>
  </si>
  <si>
    <t>1st Match</t>
  </si>
  <si>
    <t>Boys Singles</t>
  </si>
  <si>
    <t>Girls Singles</t>
  </si>
  <si>
    <t>-</t>
  </si>
  <si>
    <t>vs.</t>
  </si>
  <si>
    <t>Macau Boys</t>
  </si>
  <si>
    <t>2nd Match</t>
  </si>
  <si>
    <t>Followed by</t>
  </si>
  <si>
    <t>3rd Match</t>
  </si>
  <si>
    <t>Last match on any court may be moved</t>
  </si>
  <si>
    <t>Order of Play released</t>
  </si>
  <si>
    <t>Signature</t>
  </si>
  <si>
    <t>Do not delete or hide the red cells below</t>
  </si>
  <si>
    <t>ITF Juniors Team Competition</t>
    <phoneticPr fontId="1" type="noConversion"/>
  </si>
  <si>
    <r>
      <t xml:space="preserve">2019/6/18 </t>
    </r>
    <r>
      <rPr>
        <b/>
        <i/>
        <sz val="14"/>
        <rFont val="Arial"/>
        <family val="2"/>
      </rPr>
      <t>Tue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</si>
  <si>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</si>
  <si>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</si>
  <si>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</si>
  <si>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</si>
  <si>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</si>
  <si>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</si>
  <si>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</si>
  <si>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</si>
  <si>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Boy/Girls selection</t>
    <phoneticPr fontId="1" type="noConversion"/>
  </si>
  <si>
    <t>Boys/Girls List</t>
    <phoneticPr fontId="1" type="noConversion"/>
  </si>
  <si>
    <t>Boys/Girls List</t>
    <phoneticPr fontId="1" type="noConversion"/>
  </si>
  <si>
    <t>Team vs Team</t>
    <phoneticPr fontId="1" type="noConversion"/>
  </si>
  <si>
    <t>Team vs Team</t>
    <phoneticPr fontId="1" type="noConversion"/>
  </si>
  <si>
    <t>Boys Singles</t>
    <phoneticPr fontId="1" type="noConversion"/>
  </si>
  <si>
    <t>Boys Singles</t>
    <phoneticPr fontId="1" type="noConversion"/>
  </si>
  <si>
    <t>Korea Boys</t>
    <phoneticPr fontId="1" type="noConversion"/>
  </si>
  <si>
    <t>Korea Boys</t>
    <phoneticPr fontId="1" type="noConversion"/>
  </si>
  <si>
    <t>KOR vs TPE</t>
    <phoneticPr fontId="1" type="noConversion"/>
  </si>
  <si>
    <t>KOR vs TPE</t>
    <phoneticPr fontId="1" type="noConversion"/>
  </si>
  <si>
    <t>Girls Singles</t>
    <phoneticPr fontId="1" type="noConversion"/>
  </si>
  <si>
    <t>Girls Singles</t>
    <phoneticPr fontId="1" type="noConversion"/>
  </si>
  <si>
    <t>Kim Moobeen (KOR).</t>
    <phoneticPr fontId="1" type="noConversion"/>
  </si>
  <si>
    <t>Kim Moobeen (KOR).</t>
    <phoneticPr fontId="1" type="noConversion"/>
  </si>
  <si>
    <t>KOR vs HKG</t>
    <phoneticPr fontId="1" type="noConversion"/>
  </si>
  <si>
    <t>KOR vs HKG</t>
    <phoneticPr fontId="1" type="noConversion"/>
  </si>
  <si>
    <t>-</t>
    <phoneticPr fontId="1" type="noConversion"/>
  </si>
  <si>
    <t>-</t>
    <phoneticPr fontId="1" type="noConversion"/>
  </si>
  <si>
    <t>Cho Se Hyuk (KOR)..</t>
    <phoneticPr fontId="1" type="noConversion"/>
  </si>
  <si>
    <t>Cho Se Hyuk (KOR)..</t>
    <phoneticPr fontId="1" type="noConversion"/>
  </si>
  <si>
    <t>KOR vs MNG</t>
    <phoneticPr fontId="1" type="noConversion"/>
  </si>
  <si>
    <t>KOR vs MNG</t>
    <phoneticPr fontId="1" type="noConversion"/>
  </si>
  <si>
    <t>Hwang Donghyun (KOR)</t>
    <phoneticPr fontId="1" type="noConversion"/>
  </si>
  <si>
    <t>Hwang Donghyun (KOR)</t>
    <phoneticPr fontId="1" type="noConversion"/>
  </si>
  <si>
    <t>KOR vs MAC</t>
    <phoneticPr fontId="1" type="noConversion"/>
  </si>
  <si>
    <t>KOR vs MAC</t>
    <phoneticPr fontId="1" type="noConversion"/>
  </si>
  <si>
    <t>Chinese Taipei Boys</t>
    <phoneticPr fontId="1" type="noConversion"/>
  </si>
  <si>
    <t>Chinese Taipei Boys</t>
    <phoneticPr fontId="1" type="noConversion"/>
  </si>
  <si>
    <t>TPE vs KOR</t>
    <phoneticPr fontId="1" type="noConversion"/>
  </si>
  <si>
    <t>TPE vs KOR</t>
    <phoneticPr fontId="1" type="noConversion"/>
  </si>
  <si>
    <t>Zhou Xiao Feng (TPE).</t>
    <phoneticPr fontId="1" type="noConversion"/>
  </si>
  <si>
    <t>Zhou Xiao Feng (TPE).</t>
    <phoneticPr fontId="1" type="noConversion"/>
  </si>
  <si>
    <t>TPE vs HKG</t>
    <phoneticPr fontId="1" type="noConversion"/>
  </si>
  <si>
    <t>TPE vs HKG</t>
    <phoneticPr fontId="1" type="noConversion"/>
  </si>
  <si>
    <t>Tsao Min Hsiang (TPE)..</t>
    <phoneticPr fontId="1" type="noConversion"/>
  </si>
  <si>
    <t>Tsao Min Hsiang (TPE)..</t>
    <phoneticPr fontId="1" type="noConversion"/>
  </si>
  <si>
    <t>TPE vs MNG</t>
    <phoneticPr fontId="1" type="noConversion"/>
  </si>
  <si>
    <t>TPE vs MNG</t>
    <phoneticPr fontId="1" type="noConversion"/>
  </si>
  <si>
    <t>Chen Kuan Shou (TPE)</t>
    <phoneticPr fontId="1" type="noConversion"/>
  </si>
  <si>
    <t>Chen Kuan Shou (TPE)</t>
    <phoneticPr fontId="1" type="noConversion"/>
  </si>
  <si>
    <t>TPE vs MAC</t>
    <phoneticPr fontId="1" type="noConversion"/>
  </si>
  <si>
    <t>TPE vs MAC</t>
    <phoneticPr fontId="1" type="noConversion"/>
  </si>
  <si>
    <t>Hong Kong Boys</t>
    <phoneticPr fontId="1" type="noConversion"/>
  </si>
  <si>
    <t>Hong Kong Boys</t>
    <phoneticPr fontId="1" type="noConversion"/>
  </si>
  <si>
    <t>HKG vs KOR</t>
    <phoneticPr fontId="1" type="noConversion"/>
  </si>
  <si>
    <t>HKG vs KOR</t>
    <phoneticPr fontId="1" type="noConversion"/>
  </si>
  <si>
    <t>Chan Bob (HKG).</t>
    <phoneticPr fontId="1" type="noConversion"/>
  </si>
  <si>
    <t>Chan Bob (HKG).</t>
    <phoneticPr fontId="1" type="noConversion"/>
  </si>
  <si>
    <t>HKG vs TPE</t>
    <phoneticPr fontId="1" type="noConversion"/>
  </si>
  <si>
    <t>HKG vs TPE</t>
    <phoneticPr fontId="1" type="noConversion"/>
  </si>
  <si>
    <t>Shen Jacob Kailiang (HKG)..</t>
    <phoneticPr fontId="1" type="noConversion"/>
  </si>
  <si>
    <t>Shen Jacob Kailiang (HKG)..</t>
    <phoneticPr fontId="1" type="noConversion"/>
  </si>
  <si>
    <t>HKG vs MNG</t>
    <phoneticPr fontId="1" type="noConversion"/>
  </si>
  <si>
    <t>HKG vs MNG</t>
    <phoneticPr fontId="1" type="noConversion"/>
  </si>
  <si>
    <t>Lee Kui Chi Antonio (HKG)</t>
    <phoneticPr fontId="1" type="noConversion"/>
  </si>
  <si>
    <t>Lee Kui Chi Antonio (HKG)</t>
    <phoneticPr fontId="1" type="noConversion"/>
  </si>
  <si>
    <t>HKG vs MAC</t>
    <phoneticPr fontId="1" type="noConversion"/>
  </si>
  <si>
    <t>HKG vs MAC</t>
    <phoneticPr fontId="1" type="noConversion"/>
  </si>
  <si>
    <t>Mongolia Boys</t>
    <phoneticPr fontId="1" type="noConversion"/>
  </si>
  <si>
    <t>Mongolia Boys</t>
    <phoneticPr fontId="1" type="noConversion"/>
  </si>
  <si>
    <t>MNG vs KOR</t>
    <phoneticPr fontId="1" type="noConversion"/>
  </si>
  <si>
    <t>MNG vs KOR</t>
    <phoneticPr fontId="1" type="noConversion"/>
  </si>
  <si>
    <t>Enkhjargal Sonompuntsag (MNG).</t>
    <phoneticPr fontId="1" type="noConversion"/>
  </si>
  <si>
    <t>Enkhjargal Sonompuntsag (MNG).</t>
    <phoneticPr fontId="1" type="noConversion"/>
  </si>
  <si>
    <t>MNG vs TPE</t>
    <phoneticPr fontId="1" type="noConversion"/>
  </si>
  <si>
    <t>MNG vs TPE</t>
    <phoneticPr fontId="1" type="noConversion"/>
  </si>
  <si>
    <t>Mandakh Davaadash (MNG)..</t>
    <phoneticPr fontId="1" type="noConversion"/>
  </si>
  <si>
    <t>Mandakh Davaadash (MNG)..</t>
    <phoneticPr fontId="1" type="noConversion"/>
  </si>
  <si>
    <t>MNG vs HKG</t>
    <phoneticPr fontId="1" type="noConversion"/>
  </si>
  <si>
    <t>MNG vs HKG</t>
    <phoneticPr fontId="1" type="noConversion"/>
  </si>
  <si>
    <t>Garidmagnai Tengis (MNG)</t>
    <phoneticPr fontId="1" type="noConversion"/>
  </si>
  <si>
    <t>Garidmagnai Tengis (MNG)</t>
    <phoneticPr fontId="1" type="noConversion"/>
  </si>
  <si>
    <t>MNG vs MAC</t>
    <phoneticPr fontId="1" type="noConversion"/>
  </si>
  <si>
    <t>MNG vs MAC</t>
    <phoneticPr fontId="1" type="noConversion"/>
  </si>
  <si>
    <t>MAC vs KOR</t>
    <phoneticPr fontId="1" type="noConversion"/>
  </si>
  <si>
    <t>MAC vs KOR</t>
    <phoneticPr fontId="1" type="noConversion"/>
  </si>
  <si>
    <t>FONG Chi Hei Austin (Mac).</t>
    <phoneticPr fontId="1" type="noConversion"/>
  </si>
  <si>
    <t>FONG Chi Hei Austin (Mac).</t>
    <phoneticPr fontId="1" type="noConversion"/>
  </si>
  <si>
    <t>MAC vs TPE</t>
    <phoneticPr fontId="1" type="noConversion"/>
  </si>
  <si>
    <t>MAC vs TPE</t>
    <phoneticPr fontId="1" type="noConversion"/>
  </si>
  <si>
    <t>CHEONG Ioi Tou (Mac)..</t>
    <phoneticPr fontId="1" type="noConversion"/>
  </si>
  <si>
    <t>CHEONG Ioi Tou (Mac)..</t>
    <phoneticPr fontId="1" type="noConversion"/>
  </si>
  <si>
    <t>MAC vs HKG</t>
    <phoneticPr fontId="1" type="noConversion"/>
  </si>
  <si>
    <t>MAC vs HKG</t>
    <phoneticPr fontId="1" type="noConversion"/>
  </si>
  <si>
    <t>CHIO Chi Him (Mac)</t>
    <phoneticPr fontId="1" type="noConversion"/>
  </si>
  <si>
    <t>CHIO Chi Him (Mac)</t>
    <phoneticPr fontId="1" type="noConversion"/>
  </si>
  <si>
    <t>MAC vs MNG</t>
    <phoneticPr fontId="1" type="noConversion"/>
  </si>
  <si>
    <t>MAC vs MNG</t>
    <phoneticPr fontId="1" type="noConversion"/>
  </si>
  <si>
    <t>Korea Girls</t>
    <phoneticPr fontId="1" type="noConversion"/>
  </si>
  <si>
    <t>Korea Girls</t>
    <phoneticPr fontId="1" type="noConversion"/>
  </si>
  <si>
    <t>Kim Ah Kyung (KOR).</t>
    <phoneticPr fontId="1" type="noConversion"/>
  </si>
  <si>
    <t>Kim Ah Kyung (KOR).</t>
    <phoneticPr fontId="1" type="noConversion"/>
  </si>
  <si>
    <t>Choi Minji (KOR)..</t>
    <phoneticPr fontId="1" type="noConversion"/>
  </si>
  <si>
    <t>Choi Minji (KOR)..</t>
    <phoneticPr fontId="1" type="noConversion"/>
  </si>
  <si>
    <t>Son Hayoon (KOR)</t>
    <phoneticPr fontId="1" type="noConversion"/>
  </si>
  <si>
    <t>Son Hayoon (KOR)</t>
    <phoneticPr fontId="1" type="noConversion"/>
  </si>
  <si>
    <t>Chinese Taipei Girls</t>
    <phoneticPr fontId="1" type="noConversion"/>
  </si>
  <si>
    <t>Chinese Taipei Girls</t>
    <phoneticPr fontId="1" type="noConversion"/>
  </si>
  <si>
    <t>Chu Li Ya (TPE).</t>
    <phoneticPr fontId="1" type="noConversion"/>
  </si>
  <si>
    <t>Chu Li Ya (TPE).</t>
    <phoneticPr fontId="1" type="noConversion"/>
  </si>
  <si>
    <t>Tsai Yu Ning (TPE)..</t>
    <phoneticPr fontId="1" type="noConversion"/>
  </si>
  <si>
    <t>Tsai Yu Ning (TPE)..</t>
    <phoneticPr fontId="1" type="noConversion"/>
  </si>
  <si>
    <t>Huang Min Jen (TPE)</t>
    <phoneticPr fontId="1" type="noConversion"/>
  </si>
  <si>
    <t>Huang Min Jen (TPE)</t>
    <phoneticPr fontId="1" type="noConversion"/>
  </si>
  <si>
    <t>Hong Kong Girls</t>
    <phoneticPr fontId="1" type="noConversion"/>
  </si>
  <si>
    <t>Hong Kong Girls</t>
    <phoneticPr fontId="1" type="noConversion"/>
  </si>
  <si>
    <t>Yeung Tsz Lam (HKG).</t>
    <phoneticPr fontId="1" type="noConversion"/>
  </si>
  <si>
    <t>Yeung Tsz Lam (HKG).</t>
    <phoneticPr fontId="1" type="noConversion"/>
  </si>
  <si>
    <t>Wong Jane Ling Chun (HKG)..</t>
    <phoneticPr fontId="1" type="noConversion"/>
  </si>
  <si>
    <t>Wong Jane Ling Chun (HKG)..</t>
    <phoneticPr fontId="1" type="noConversion"/>
  </si>
  <si>
    <t>Lee Tsz Lu (HKG)</t>
    <phoneticPr fontId="1" type="noConversion"/>
  </si>
  <si>
    <t>Lee Tsz Lu (HKG)</t>
    <phoneticPr fontId="1" type="noConversion"/>
  </si>
  <si>
    <t>Mongolia Girls</t>
    <phoneticPr fontId="1" type="noConversion"/>
  </si>
  <si>
    <t>Mongolia Girls</t>
    <phoneticPr fontId="1" type="noConversion"/>
  </si>
  <si>
    <t>Chogsomjav Marta (MNG).</t>
    <phoneticPr fontId="1" type="noConversion"/>
  </si>
  <si>
    <t>Chogsomjav Marta (MNG).</t>
    <phoneticPr fontId="1" type="noConversion"/>
  </si>
  <si>
    <t>Sanchir Ninjin (MNG)..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</si>
  <si>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</si>
  <si>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</si>
  <si>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Erdembileg Namuun-Khuslen (MNG)</t>
    <phoneticPr fontId="1" type="noConversion"/>
  </si>
  <si>
    <t>ITF Juniors Team Competition</t>
    <phoneticPr fontId="1" type="noConversion"/>
  </si>
  <si>
    <r>
      <t xml:space="preserve">2019/6/17 </t>
    </r>
    <r>
      <rPr>
        <b/>
        <i/>
        <sz val="14"/>
        <rFont val="Arial"/>
        <family val="2"/>
      </rPr>
      <t>Mon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</si>
  <si>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</si>
  <si>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</si>
  <si>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</si>
  <si>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</si>
  <si>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11:00</t>
    <phoneticPr fontId="17" type="noConversion"/>
  </si>
  <si>
    <t>Hwang Donghyun (KOR)</t>
  </si>
  <si>
    <t>Tsai Yu Ning (TPE)..</t>
  </si>
  <si>
    <t>Lee Kui Chi Antonio (HKG)</t>
  </si>
  <si>
    <t>Tsao Min Hsiang (TPE)..</t>
  </si>
  <si>
    <t>Wong Jane Ling Chun (HKG)..</t>
  </si>
  <si>
    <t>CHEONG Ioi Tou (Mac)..</t>
  </si>
  <si>
    <t>es</t>
    <phoneticPr fontId="17" type="noConversion"/>
  </si>
  <si>
    <t>2-6,6-2,6-4</t>
    <phoneticPr fontId="1" type="noConversion"/>
  </si>
  <si>
    <t>4-6,7-5,6-4</t>
    <phoneticPr fontId="1" type="noConversion"/>
  </si>
  <si>
    <t>6-0, 6-0</t>
    <phoneticPr fontId="1" type="noConversion"/>
  </si>
  <si>
    <t>Cho Se Hyuk (KOR)..</t>
  </si>
  <si>
    <t>Chu Li Ya (TPE).</t>
  </si>
  <si>
    <t>Shen Jacob Kailiang (HKG)..</t>
  </si>
  <si>
    <t>Zhou Xiao Feng (TPE).</t>
  </si>
  <si>
    <t>Yeung Tsz Lam (HKG).</t>
  </si>
  <si>
    <t>FONG Chi Hei Austin (Mac).</t>
  </si>
  <si>
    <t>6-3, 6-4</t>
    <phoneticPr fontId="1" type="noConversion"/>
  </si>
  <si>
    <t>6-1, 6-0</t>
    <phoneticPr fontId="1" type="noConversion"/>
  </si>
  <si>
    <t>Followed by Doubles</t>
    <phoneticPr fontId="17" type="noConversion"/>
  </si>
  <si>
    <t>Kim Moobeen (KOR).</t>
  </si>
  <si>
    <t>Chan Bob (HKG).</t>
  </si>
  <si>
    <t>Huang Min Jen (TPE)</t>
  </si>
  <si>
    <t>Chen Kuan Shou (TPE)</t>
  </si>
  <si>
    <t>Lee Tsz Lu (HKG)</t>
  </si>
  <si>
    <t>CHIO Chi Him (Mac)</t>
  </si>
  <si>
    <t>6-1, 6-3</t>
    <phoneticPr fontId="1" type="noConversion"/>
  </si>
  <si>
    <t>6-3, 6-3</t>
    <phoneticPr fontId="1" type="noConversion"/>
  </si>
  <si>
    <t>Standings</t>
  </si>
  <si>
    <t>Played</t>
  </si>
  <si>
    <t>Won</t>
  </si>
  <si>
    <t>Draw</t>
  </si>
  <si>
    <t>Lost</t>
  </si>
  <si>
    <t>Points</t>
  </si>
  <si>
    <t>Rubbers</t>
  </si>
  <si>
    <t>Sets won</t>
  </si>
  <si>
    <t>Sets lost</t>
  </si>
  <si>
    <t>Sets %</t>
  </si>
  <si>
    <t>Games won</t>
  </si>
  <si>
    <t>Games lost</t>
  </si>
  <si>
    <t>Games %</t>
  </si>
  <si>
    <t>Chinese Taipei</t>
  </si>
  <si>
    <t>Mongolia</t>
  </si>
  <si>
    <t>Macau</t>
  </si>
  <si>
    <t>Hong Kong</t>
  </si>
  <si>
    <t>Korea</t>
  </si>
  <si>
    <t>Boys Teams</t>
    <phoneticPr fontId="1" type="noConversion"/>
  </si>
  <si>
    <t>Girls Teams</t>
    <phoneticPr fontId="1" type="noConversion"/>
  </si>
  <si>
    <t>Son Hayoon (KOR)</t>
  </si>
  <si>
    <t>Choi Minji (KOR)..</t>
  </si>
  <si>
    <t>Kim Ah Kyung (KOR).</t>
  </si>
  <si>
    <t>Sanchir Ninjin (MNG)..</t>
  </si>
  <si>
    <t>Chogsomjav Marta (MNG).</t>
  </si>
  <si>
    <t>Erdembileg Namuun-Khuslen (MNG)</t>
  </si>
  <si>
    <t>Mandakh Davaadash (MNG)..</t>
  </si>
  <si>
    <t>Enkhjargal Sonompuntsag (MNG).</t>
  </si>
  <si>
    <t>Garidmagnai Tengis (MNG)</t>
  </si>
  <si>
    <t>2019/6/19 Wed</t>
    <phoneticPr fontId="1" type="noConversion"/>
  </si>
  <si>
    <t>6-2, 6-0</t>
    <phoneticPr fontId="1" type="noConversion"/>
  </si>
  <si>
    <t>6-1, 6-0</t>
    <phoneticPr fontId="1" type="noConversion"/>
  </si>
  <si>
    <t>6-1, 6-3</t>
    <phoneticPr fontId="1" type="noConversion"/>
  </si>
  <si>
    <t>6-0, 6-1</t>
    <phoneticPr fontId="1" type="noConversion"/>
  </si>
  <si>
    <t>6-0, 6-0</t>
    <phoneticPr fontId="1" type="noConversion"/>
  </si>
  <si>
    <t>7-6(3), 3-6, 6-2</t>
    <phoneticPr fontId="1" type="noConversion"/>
  </si>
  <si>
    <t>6-3, 6-0</t>
    <phoneticPr fontId="1" type="noConversion"/>
  </si>
  <si>
    <t>6-0, 6-3</t>
    <phoneticPr fontId="1" type="noConversion"/>
  </si>
  <si>
    <t>ITF East Asia 12 &amp; Under Team Competition</t>
    <phoneticPr fontId="1" type="noConversion"/>
  </si>
  <si>
    <t>Σ  :</t>
    <phoneticPr fontId="1" type="noConversion"/>
  </si>
  <si>
    <t>6-1, 6-0</t>
    <phoneticPr fontId="1" type="noConversion"/>
  </si>
  <si>
    <t>6-0, 6-0</t>
    <phoneticPr fontId="1" type="noConversion"/>
  </si>
  <si>
    <t>6-2, 1-6, 6-3</t>
    <phoneticPr fontId="1" type="noConversion"/>
  </si>
  <si>
    <t>6-3, 6-1</t>
    <phoneticPr fontId="1" type="noConversion"/>
  </si>
  <si>
    <t>2019/6/20 Thu</t>
    <phoneticPr fontId="1" type="noConversion"/>
  </si>
  <si>
    <t>6-0, 6-2</t>
    <phoneticPr fontId="1" type="noConversion"/>
  </si>
  <si>
    <t>6-2, 6-1</t>
    <phoneticPr fontId="1" type="noConversion"/>
  </si>
  <si>
    <t>6-2, 6-4</t>
    <phoneticPr fontId="1" type="noConversion"/>
  </si>
  <si>
    <t>Team</t>
    <phoneticPr fontId="1" type="noConversion"/>
  </si>
  <si>
    <t>6/17</t>
    <phoneticPr fontId="1" type="noConversion"/>
  </si>
  <si>
    <t>KOR</t>
  </si>
  <si>
    <t>HKG</t>
  </si>
  <si>
    <t>6/18</t>
  </si>
  <si>
    <t>6/19</t>
  </si>
  <si>
    <t>6/20</t>
  </si>
  <si>
    <t>6/21</t>
  </si>
  <si>
    <t>TPE</t>
    <phoneticPr fontId="1" type="noConversion"/>
  </si>
  <si>
    <t>7-6(3), 3-6, 6-2</t>
    <phoneticPr fontId="1" type="noConversion"/>
  </si>
  <si>
    <t>Date</t>
    <phoneticPr fontId="1" type="noConversion"/>
  </si>
  <si>
    <t>Date</t>
    <phoneticPr fontId="1" type="noConversion"/>
  </si>
  <si>
    <t>TPE</t>
  </si>
  <si>
    <t>MNG</t>
    <phoneticPr fontId="1" type="noConversion"/>
  </si>
  <si>
    <t>MNG</t>
    <phoneticPr fontId="1" type="noConversion"/>
  </si>
  <si>
    <t>KOR</t>
    <phoneticPr fontId="1" type="noConversion"/>
  </si>
  <si>
    <t>HKG</t>
    <phoneticPr fontId="1" type="noConversion"/>
  </si>
  <si>
    <t>TPE</t>
    <phoneticPr fontId="1" type="noConversion"/>
  </si>
  <si>
    <t>MAC</t>
    <phoneticPr fontId="1" type="noConversion"/>
  </si>
  <si>
    <t>MNG</t>
    <phoneticPr fontId="1" type="noConversion"/>
  </si>
  <si>
    <t>MAC</t>
    <phoneticPr fontId="1" type="noConversion"/>
  </si>
  <si>
    <t>6-2,  2-6,  4-6</t>
    <phoneticPr fontId="1" type="noConversion"/>
  </si>
  <si>
    <t>3-6,   4-6</t>
    <phoneticPr fontId="1" type="noConversion"/>
  </si>
  <si>
    <t>1-6,   3-6</t>
    <phoneticPr fontId="1" type="noConversion"/>
  </si>
  <si>
    <t>6-0,   6-1</t>
    <phoneticPr fontId="1" type="noConversion"/>
  </si>
  <si>
    <t>6-0,   6-0</t>
    <phoneticPr fontId="1" type="noConversion"/>
  </si>
  <si>
    <t>3-6,   0-6</t>
    <phoneticPr fontId="1" type="noConversion"/>
  </si>
  <si>
    <t>0-6,   3-6</t>
    <phoneticPr fontId="1" type="noConversion"/>
  </si>
  <si>
    <t>6-0,    6-0</t>
    <phoneticPr fontId="1" type="noConversion"/>
  </si>
  <si>
    <t>6-3,    6-1</t>
    <phoneticPr fontId="1" type="noConversion"/>
  </si>
  <si>
    <t>1-6,    0-6</t>
    <phoneticPr fontId="1" type="noConversion"/>
  </si>
  <si>
    <t>2-6,    1-6</t>
    <phoneticPr fontId="1" type="noConversion"/>
  </si>
  <si>
    <t>6-1,    6-0</t>
    <phoneticPr fontId="1" type="noConversion"/>
  </si>
  <si>
    <t>3-6,    3-6</t>
    <phoneticPr fontId="1" type="noConversion"/>
  </si>
  <si>
    <t>6-2,    6-0</t>
    <phoneticPr fontId="1" type="noConversion"/>
  </si>
  <si>
    <t>6-1,    6-3</t>
    <phoneticPr fontId="1" type="noConversion"/>
  </si>
  <si>
    <t>6-0,    6-2</t>
    <phoneticPr fontId="1" type="noConversion"/>
  </si>
  <si>
    <t>6-4,    6-2</t>
    <phoneticPr fontId="1" type="noConversion"/>
  </si>
  <si>
    <t>ITF Juniors Team Competition</t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</si>
  <si>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</si>
  <si>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</si>
  <si>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</si>
  <si>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</si>
  <si>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</si>
  <si>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</si>
  <si>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</si>
  <si>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</si>
  <si>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Boys/Girls List</t>
    <phoneticPr fontId="1" type="noConversion"/>
  </si>
  <si>
    <t>Team vs Team</t>
    <phoneticPr fontId="1" type="noConversion"/>
  </si>
  <si>
    <t>Boys Singles</t>
    <phoneticPr fontId="1" type="noConversion"/>
  </si>
  <si>
    <t>Korea Boys</t>
    <phoneticPr fontId="1" type="noConversion"/>
  </si>
  <si>
    <t>KOR vs TPE</t>
    <phoneticPr fontId="1" type="noConversion"/>
  </si>
  <si>
    <t>Girls Singles</t>
    <phoneticPr fontId="1" type="noConversion"/>
  </si>
  <si>
    <t>Kim Moobeen (KOR).</t>
    <phoneticPr fontId="1" type="noConversion"/>
  </si>
  <si>
    <t>KOR vs HKG</t>
    <phoneticPr fontId="1" type="noConversion"/>
  </si>
  <si>
    <t>-</t>
    <phoneticPr fontId="1" type="noConversion"/>
  </si>
  <si>
    <t>Cho Se Hyuk (KOR)..</t>
    <phoneticPr fontId="1" type="noConversion"/>
  </si>
  <si>
    <t>KOR vs MNG</t>
    <phoneticPr fontId="1" type="noConversion"/>
  </si>
  <si>
    <t>Hwang Donghyun (KOR)</t>
    <phoneticPr fontId="1" type="noConversion"/>
  </si>
  <si>
    <t>KOR vs MAC</t>
    <phoneticPr fontId="1" type="noConversion"/>
  </si>
  <si>
    <t>Chinese Taipei Boys</t>
    <phoneticPr fontId="1" type="noConversion"/>
  </si>
  <si>
    <t>TPE vs KOR</t>
    <phoneticPr fontId="1" type="noConversion"/>
  </si>
  <si>
    <t>Zhou Xiao Feng (TPE).</t>
    <phoneticPr fontId="1" type="noConversion"/>
  </si>
  <si>
    <t>TPE vs HKG</t>
    <phoneticPr fontId="1" type="noConversion"/>
  </si>
  <si>
    <t>Tsao Min Hsiang (TPE)..</t>
    <phoneticPr fontId="1" type="noConversion"/>
  </si>
  <si>
    <t>TPE vs MNG</t>
    <phoneticPr fontId="1" type="noConversion"/>
  </si>
  <si>
    <t>Chen Kuan Shou (TPE)</t>
    <phoneticPr fontId="1" type="noConversion"/>
  </si>
  <si>
    <t>TPE vs MAC</t>
    <phoneticPr fontId="1" type="noConversion"/>
  </si>
  <si>
    <t>Hong Kong Boys</t>
    <phoneticPr fontId="1" type="noConversion"/>
  </si>
  <si>
    <t>HKG vs KOR</t>
    <phoneticPr fontId="1" type="noConversion"/>
  </si>
  <si>
    <t>Chan Bob (HKG).</t>
    <phoneticPr fontId="1" type="noConversion"/>
  </si>
  <si>
    <t>HKG vs TPE</t>
    <phoneticPr fontId="1" type="noConversion"/>
  </si>
  <si>
    <t>Shen Jacob Kailiang (HKG)..</t>
    <phoneticPr fontId="1" type="noConversion"/>
  </si>
  <si>
    <t>HKG vs MNG</t>
    <phoneticPr fontId="1" type="noConversion"/>
  </si>
  <si>
    <t>Lee Kui Chi Antonio (HKG)</t>
    <phoneticPr fontId="1" type="noConversion"/>
  </si>
  <si>
    <t>HKG vs MAC</t>
    <phoneticPr fontId="1" type="noConversion"/>
  </si>
  <si>
    <t>Mongolia Boys</t>
    <phoneticPr fontId="1" type="noConversion"/>
  </si>
  <si>
    <t>MNG vs KOR</t>
    <phoneticPr fontId="1" type="noConversion"/>
  </si>
  <si>
    <t>Enkhjargal Sonompuntsag (MNG).</t>
    <phoneticPr fontId="1" type="noConversion"/>
  </si>
  <si>
    <t>MNG vs TPE</t>
    <phoneticPr fontId="1" type="noConversion"/>
  </si>
  <si>
    <t>Mandakh Davaadash (MNG)..</t>
    <phoneticPr fontId="1" type="noConversion"/>
  </si>
  <si>
    <t>MNG vs HKG</t>
    <phoneticPr fontId="1" type="noConversion"/>
  </si>
  <si>
    <t>Garidmagnai Tengis (MNG)</t>
    <phoneticPr fontId="1" type="noConversion"/>
  </si>
  <si>
    <t>MNG vs MAC</t>
    <phoneticPr fontId="1" type="noConversion"/>
  </si>
  <si>
    <t>MAC vs KOR</t>
    <phoneticPr fontId="1" type="noConversion"/>
  </si>
  <si>
    <t>FONG Chi Hei Austin (Mac).</t>
    <phoneticPr fontId="1" type="noConversion"/>
  </si>
  <si>
    <t>MAC vs TPE</t>
    <phoneticPr fontId="1" type="noConversion"/>
  </si>
  <si>
    <t>CHEONG Ioi Tou (Mac)..</t>
    <phoneticPr fontId="1" type="noConversion"/>
  </si>
  <si>
    <t>MAC vs HKG</t>
    <phoneticPr fontId="1" type="noConversion"/>
  </si>
  <si>
    <t>CHIO Chi Him (Mac)</t>
    <phoneticPr fontId="1" type="noConversion"/>
  </si>
  <si>
    <t>MAC vs MNG</t>
    <phoneticPr fontId="1" type="noConversion"/>
  </si>
  <si>
    <t>Korea Girls</t>
    <phoneticPr fontId="1" type="noConversion"/>
  </si>
  <si>
    <t>Kim Ah Kyung (KOR).</t>
    <phoneticPr fontId="1" type="noConversion"/>
  </si>
  <si>
    <t>Choi Minji (KOR)..</t>
    <phoneticPr fontId="1" type="noConversion"/>
  </si>
  <si>
    <t>Son Hayoon (KOR)</t>
    <phoneticPr fontId="1" type="noConversion"/>
  </si>
  <si>
    <t>Chinese Taipei Girls</t>
    <phoneticPr fontId="1" type="noConversion"/>
  </si>
  <si>
    <t>Chu Li Ya (TPE).</t>
    <phoneticPr fontId="1" type="noConversion"/>
  </si>
  <si>
    <t>Tsai Yu Ning (TPE)..</t>
    <phoneticPr fontId="1" type="noConversion"/>
  </si>
  <si>
    <t>Huang Min Jen (TPE)</t>
    <phoneticPr fontId="1" type="noConversion"/>
  </si>
  <si>
    <t>Hong Kong Girls</t>
    <phoneticPr fontId="1" type="noConversion"/>
  </si>
  <si>
    <t>Yeung Tsz Lam (HKG).</t>
    <phoneticPr fontId="1" type="noConversion"/>
  </si>
  <si>
    <t>Wong Jane Ling Chun (HKG)..</t>
    <phoneticPr fontId="1" type="noConversion"/>
  </si>
  <si>
    <t>Lee Tsz Lu (HKG)</t>
    <phoneticPr fontId="1" type="noConversion"/>
  </si>
  <si>
    <t>Mongolia Girls</t>
    <phoneticPr fontId="1" type="noConversion"/>
  </si>
  <si>
    <t>Chogsomjav Marta (MNG).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</si>
  <si>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</si>
  <si>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</si>
  <si>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2019/6/21 Fri</t>
    <phoneticPr fontId="1" type="noConversion"/>
  </si>
  <si>
    <t>6-0, 6-0</t>
    <phoneticPr fontId="1" type="noConversion"/>
  </si>
  <si>
    <t>6-1, 6-0</t>
    <phoneticPr fontId="1" type="noConversion"/>
  </si>
  <si>
    <t>6-4, 6-2</t>
    <phoneticPr fontId="1" type="noConversion"/>
  </si>
  <si>
    <t>6-0, 6-0</t>
    <phoneticPr fontId="1" type="noConversion"/>
  </si>
  <si>
    <t>11-1</t>
    <phoneticPr fontId="1" type="noConversion"/>
  </si>
  <si>
    <t>0-6,    0-6</t>
    <phoneticPr fontId="1" type="noConversion"/>
  </si>
  <si>
    <t>6-1, 6-1</t>
    <phoneticPr fontId="1" type="noConversion"/>
  </si>
  <si>
    <t>6-2, 7-5</t>
    <phoneticPr fontId="1" type="noConversion"/>
  </si>
  <si>
    <t>6-0, 6-3</t>
    <phoneticPr fontId="1" type="noConversion"/>
  </si>
  <si>
    <t>6-1,    6-0</t>
    <phoneticPr fontId="1" type="noConversion"/>
  </si>
  <si>
    <t>6-1,    6-1</t>
    <phoneticPr fontId="1" type="noConversion"/>
  </si>
  <si>
    <t>6-0,    6-0</t>
    <phoneticPr fontId="1" type="noConversion"/>
  </si>
  <si>
    <t>0-6,    3-6</t>
    <phoneticPr fontId="1" type="noConversion"/>
  </si>
  <si>
    <t>4-6,  7-5,  6-4</t>
    <phoneticPr fontId="1" type="noConversion"/>
  </si>
  <si>
    <t>6-2,  1-6,  6-3</t>
    <phoneticPr fontId="1" type="noConversion"/>
  </si>
  <si>
    <t>4-6,    2-6</t>
    <phoneticPr fontId="1" type="noConversion"/>
  </si>
  <si>
    <t>6-2,    7-5</t>
    <phoneticPr fontId="1" type="noConversion"/>
  </si>
  <si>
    <t>6-4, 6-1</t>
    <phoneticPr fontId="1" type="noConversion"/>
  </si>
  <si>
    <t>6-4,    6-1</t>
    <phoneticPr fontId="1" type="noConversion"/>
  </si>
  <si>
    <t>7-6(3), 6-4</t>
    <phoneticPr fontId="1" type="noConversion"/>
  </si>
  <si>
    <t>6-3, 6-2</t>
    <phoneticPr fontId="1" type="noConversion"/>
  </si>
  <si>
    <t>6-0, 7-5</t>
    <phoneticPr fontId="1" type="noConversion"/>
  </si>
  <si>
    <t>6-2, 6-2</t>
    <phoneticPr fontId="1" type="noConversion"/>
  </si>
  <si>
    <t>7-6(3), 1-6, 6-3</t>
    <phoneticPr fontId="1" type="noConversion"/>
  </si>
  <si>
    <t>6-1, 4-6, 7-5</t>
    <phoneticPr fontId="1" type="noConversion"/>
  </si>
  <si>
    <t>6(5)-7, 6-1, 6-3</t>
    <phoneticPr fontId="1" type="noConversion"/>
  </si>
  <si>
    <t>6-2, 6(5)-7, 6-3</t>
    <phoneticPr fontId="1" type="noConversion"/>
  </si>
  <si>
    <t>7-6(3),     6-4</t>
    <phoneticPr fontId="1" type="noConversion"/>
  </si>
  <si>
    <t>7-6(3),    1-6,    6-3</t>
    <phoneticPr fontId="1" type="noConversion"/>
  </si>
  <si>
    <t>6-0,    7-5</t>
    <phoneticPr fontId="1" type="noConversion"/>
  </si>
  <si>
    <t>7-6(5),    1-6,    3-6</t>
    <phoneticPr fontId="1" type="noConversion"/>
  </si>
  <si>
    <t>6-3,    6-2</t>
    <phoneticPr fontId="1" type="noConversion"/>
  </si>
  <si>
    <t>1-6,    6-4,    5-7</t>
    <phoneticPr fontId="1" type="noConversion"/>
  </si>
  <si>
    <t>6-2,    6-2</t>
    <phoneticPr fontId="1" type="noConversion"/>
  </si>
  <si>
    <t>6-2,    6(5)-7,    6-3</t>
    <phoneticPr fontId="1" type="noConversion"/>
  </si>
  <si>
    <t>6-0,    6-3</t>
    <phoneticPr fontId="1" type="noConversion"/>
  </si>
  <si>
    <t>6-1,    6-0</t>
    <phoneticPr fontId="1" type="noConversion"/>
  </si>
  <si>
    <t>6-1, 6-0</t>
    <phoneticPr fontId="1" type="noConversion"/>
  </si>
  <si>
    <t>6-0, 6-3</t>
    <phoneticPr fontId="1" type="noConversion"/>
  </si>
  <si>
    <t>6-2,    3-6,    8-10</t>
    <phoneticPr fontId="1" type="noConversion"/>
  </si>
  <si>
    <t>6-3,    6-4</t>
    <phoneticPr fontId="1" type="noConversion"/>
  </si>
  <si>
    <t>2-6,   6-3,   10-8</t>
    <phoneticPr fontId="1" type="noConversion"/>
  </si>
  <si>
    <t>June 21</t>
    <phoneticPr fontId="1" type="noConversion"/>
  </si>
  <si>
    <t>8-4</t>
    <phoneticPr fontId="1" type="noConversion"/>
  </si>
  <si>
    <t>8-4</t>
    <phoneticPr fontId="1" type="noConversion"/>
  </si>
  <si>
    <t>3-9</t>
    <phoneticPr fontId="1" type="noConversion"/>
  </si>
  <si>
    <t>0-12</t>
    <phoneticPr fontId="1" type="noConversion"/>
  </si>
  <si>
    <t>30-30</t>
    <phoneticPr fontId="1" type="noConversion"/>
  </si>
  <si>
    <t>7-2</t>
    <phoneticPr fontId="1" type="noConversion"/>
  </si>
  <si>
    <t>6-3</t>
    <phoneticPr fontId="1" type="noConversion"/>
  </si>
  <si>
    <t>4-5</t>
    <phoneticPr fontId="1" type="noConversion"/>
  </si>
  <si>
    <t>1-8</t>
    <phoneticPr fontId="1" type="noConversion"/>
  </si>
  <si>
    <t>18-18</t>
    <phoneticPr fontId="1" type="noConversion"/>
  </si>
  <si>
    <t>June 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</si>
</sst>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2"/>
      <color theme="1"/>
      <name val="新細明體"/>
      <family val="2"/>
      <scheme val="minor"/>
    </font>
    <font>
      <b/>
      <i/>
      <sz val="18"/>
      <name val="Arial"/>
      <family val="2"/>
    </font>
    <font>
      <b/>
      <sz val="12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6"/>
      <color rgb="FFFF0000"/>
      <name val="Arial Unicode MS"/>
      <family val="2"/>
      <charset val="136"/>
    </font>
    <font>
      <b/>
      <sz val="16"/>
      <color rgb="FF0070C0"/>
      <name val="Arial Unicode MS"/>
      <family val="2"/>
      <charset val="136"/>
    </font>
    <font>
      <sz val="14"/>
      <color theme="1"/>
      <name val="Arial Unicode MS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8"/>
      <color rgb="FFFF0000"/>
      <name val="Arial Unicode MS"/>
      <family val="2"/>
      <charset val="136"/>
    </font>
    <font>
      <sz val="14"/>
      <color theme="1"/>
      <name val="新細明體"/>
      <family val="2"/>
      <scheme val="minor"/>
    </font>
    <font>
      <sz val="14"/>
      <name val="Arial Unicode MS"/>
      <family val="2"/>
      <charset val="136"/>
    </font>
    <font>
      <b/>
      <sz val="14"/>
      <name val="Arial Unicode MS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8" fillId="0" borderId="0" applyFill="0">
      <alignment vertical="center"/>
    </xf>
    <xf numFmtId="0" fontId="5" fillId="0" borderId="0"/>
    <xf numFmtId="0" fontId="9" fillId="0" borderId="0" applyFill="0">
      <alignment vertical="center"/>
    </xf>
    <xf numFmtId="44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30" fillId="0" borderId="0"/>
  </cellStyleXfs>
  <cellXfs count="114">
    <xf numFmtId="0" fontId="0" fillId="0" borderId="0" xfId="0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horizontal="center" vertical="center"/>
    </xf>
    <xf numFmtId="0" fontId="8" fillId="0" borderId="0" xfId="4">
      <alignment vertical="center"/>
    </xf>
    <xf numFmtId="49" fontId="3" fillId="0" borderId="0" xfId="8" applyNumberFormat="1" applyFont="1" applyAlignment="1">
      <alignment vertical="top"/>
    </xf>
    <xf numFmtId="49" fontId="11" fillId="0" borderId="0" xfId="8" applyNumberFormat="1" applyFont="1" applyBorder="1" applyAlignment="1">
      <alignment horizontal="center" vertical="center" wrapText="1"/>
    </xf>
    <xf numFmtId="16" fontId="2" fillId="0" borderId="0" xfId="8" applyNumberFormat="1" applyFont="1" applyBorder="1" applyAlignment="1">
      <alignment vertical="center"/>
    </xf>
    <xf numFmtId="0" fontId="5" fillId="0" borderId="0" xfId="8"/>
    <xf numFmtId="49" fontId="10" fillId="0" borderId="0" xfId="8" applyNumberFormat="1" applyFont="1" applyAlignment="1">
      <alignment horizontal="left"/>
    </xf>
    <xf numFmtId="16" fontId="12" fillId="0" borderId="0" xfId="8" applyNumberFormat="1" applyFont="1" applyBorder="1" applyAlignment="1">
      <alignment vertical="center"/>
    </xf>
    <xf numFmtId="49" fontId="5" fillId="0" borderId="0" xfId="8" applyNumberFormat="1"/>
    <xf numFmtId="49" fontId="14" fillId="3" borderId="0" xfId="8" applyNumberFormat="1" applyFont="1" applyFill="1" applyAlignment="1">
      <alignment vertical="center"/>
    </xf>
    <xf numFmtId="49" fontId="15" fillId="3" borderId="0" xfId="8" applyNumberFormat="1" applyFont="1" applyFill="1" applyAlignment="1">
      <alignment horizontal="right" vertical="center"/>
    </xf>
    <xf numFmtId="0" fontId="5" fillId="0" borderId="0" xfId="8" applyFont="1" applyAlignment="1">
      <alignment vertical="center"/>
    </xf>
    <xf numFmtId="14" fontId="16" fillId="2" borderId="1" xfId="0" applyNumberFormat="1" applyFont="1" applyFill="1" applyBorder="1" applyAlignment="1">
      <alignment vertical="center"/>
    </xf>
    <xf numFmtId="49" fontId="15" fillId="0" borderId="1" xfId="8" applyNumberFormat="1" applyFont="1" applyBorder="1" applyAlignment="1">
      <alignment vertical="center"/>
    </xf>
    <xf numFmtId="0" fontId="14" fillId="0" borderId="1" xfId="7" applyNumberFormat="1" applyFont="1" applyBorder="1" applyAlignment="1" applyProtection="1">
      <alignment vertical="center"/>
      <protection locked="0"/>
    </xf>
    <xf numFmtId="49" fontId="15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49" fontId="18" fillId="3" borderId="3" xfId="8" applyNumberFormat="1" applyFont="1" applyFill="1" applyBorder="1" applyAlignment="1">
      <alignment vertical="center"/>
    </xf>
    <xf numFmtId="49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49" fontId="11" fillId="0" borderId="6" xfId="8" applyNumberFormat="1" applyFont="1" applyBorder="1" applyAlignment="1">
      <alignment vertical="center" shrinkToFit="1"/>
    </xf>
    <xf numFmtId="0" fontId="19" fillId="0" borderId="0" xfId="8" applyFont="1" applyAlignment="1">
      <alignment vertical="center"/>
    </xf>
    <xf numFmtId="49" fontId="20" fillId="0" borderId="6" xfId="8" applyNumberFormat="1" applyFont="1" applyBorder="1" applyAlignment="1">
      <alignment horizontal="center" vertical="center" shrinkToFit="1"/>
    </xf>
    <xf numFmtId="0" fontId="5" fillId="0" borderId="0" xfId="8" applyAlignment="1">
      <alignment vertical="center"/>
    </xf>
    <xf numFmtId="49" fontId="11" fillId="0" borderId="6" xfId="8" applyNumberFormat="1" applyFont="1" applyBorder="1" applyAlignment="1">
      <alignment horizontal="center" vertical="center" shrinkToFit="1"/>
    </xf>
    <xf numFmtId="49" fontId="4" fillId="0" borderId="6" xfId="8" applyNumberFormat="1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49" fontId="4" fillId="0" borderId="4" xfId="8" applyNumberFormat="1" applyFont="1" applyBorder="1" applyAlignment="1">
      <alignment horizontal="center" vertical="center" shrinkToFit="1"/>
    </xf>
    <xf numFmtId="49" fontId="22" fillId="3" borderId="8" xfId="8" applyNumberFormat="1" applyFont="1" applyFill="1" applyBorder="1" applyAlignment="1">
      <alignment vertical="center"/>
    </xf>
    <xf numFmtId="49" fontId="23" fillId="3" borderId="9" xfId="8" applyNumberFormat="1" applyFont="1" applyFill="1" applyBorder="1" applyAlignment="1">
      <alignment vertical="center"/>
    </xf>
    <xf numFmtId="49" fontId="24" fillId="3" borderId="4" xfId="8" applyNumberFormat="1" applyFont="1" applyFill="1" applyBorder="1" applyAlignment="1">
      <alignment horizontal="center" vertical="center"/>
    </xf>
    <xf numFmtId="49" fontId="25" fillId="3" borderId="4" xfId="8" applyNumberFormat="1" applyFont="1" applyFill="1" applyBorder="1" applyAlignment="1">
      <alignment vertical="center"/>
    </xf>
    <xf numFmtId="49" fontId="25" fillId="3" borderId="10" xfId="8" applyNumberFormat="1" applyFont="1" applyFill="1" applyBorder="1" applyAlignment="1">
      <alignment vertical="center"/>
    </xf>
    <xf numFmtId="49" fontId="19" fillId="0" borderId="11" xfId="8" applyNumberFormat="1" applyFont="1" applyBorder="1" applyAlignment="1">
      <alignment horizontal="left" vertical="center"/>
    </xf>
    <xf numFmtId="49" fontId="19" fillId="0" borderId="0" xfId="8" applyNumberFormat="1" applyFont="1" applyAlignment="1">
      <alignment horizontal="left" vertical="center"/>
    </xf>
    <xf numFmtId="49" fontId="21" fillId="0" borderId="6" xfId="8" applyNumberFormat="1" applyFont="1" applyBorder="1" applyAlignment="1">
      <alignment vertical="center"/>
    </xf>
    <xf numFmtId="22" fontId="4" fillId="0" borderId="6" xfId="8" applyNumberFormat="1" applyFont="1" applyBorder="1" applyAlignment="1">
      <alignment horizontal="left" vertical="center"/>
    </xf>
    <xf numFmtId="49" fontId="21" fillId="0" borderId="12" xfId="8" applyNumberFormat="1" applyFont="1" applyBorder="1" applyAlignment="1">
      <alignment vertical="center"/>
    </xf>
    <xf numFmtId="49" fontId="19" fillId="0" borderId="13" xfId="8" applyNumberFormat="1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left" vertical="center"/>
    </xf>
    <xf numFmtId="49" fontId="21" fillId="0" borderId="14" xfId="8" applyNumberFormat="1" applyFont="1" applyBorder="1" applyAlignment="1">
      <alignment vertical="center"/>
    </xf>
    <xf numFmtId="22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vertical="center"/>
    </xf>
    <xf numFmtId="0" fontId="14" fillId="4" borderId="0" xfId="8" applyFont="1" applyFill="1"/>
    <xf numFmtId="0" fontId="5" fillId="4" borderId="0" xfId="8" applyFill="1"/>
    <xf numFmtId="0" fontId="5" fillId="5" borderId="0" xfId="8" applyFill="1"/>
    <xf numFmtId="0" fontId="26" fillId="6" borderId="0" xfId="8" applyFont="1" applyFill="1" applyAlignment="1">
      <alignment shrinkToFit="1"/>
    </xf>
    <xf numFmtId="0" fontId="5" fillId="7" borderId="0" xfId="8" applyFill="1"/>
    <xf numFmtId="0" fontId="26" fillId="2" borderId="0" xfId="8" applyFont="1" applyFill="1"/>
    <xf numFmtId="0" fontId="27" fillId="2" borderId="0" xfId="8" applyFont="1" applyFill="1" applyAlignment="1">
      <alignment shrinkToFit="1"/>
    </xf>
    <xf numFmtId="0" fontId="26" fillId="2" borderId="0" xfId="8" applyFont="1" applyFill="1" applyAlignment="1">
      <alignment shrinkToFit="1"/>
    </xf>
    <xf numFmtId="0" fontId="26" fillId="2" borderId="0" xfId="8" applyFont="1" applyFill="1" applyAlignment="1">
      <alignment horizontal="center"/>
    </xf>
    <xf numFmtId="0" fontId="5" fillId="2" borderId="0" xfId="8" applyFont="1" applyFill="1" applyAlignment="1">
      <alignment horizontal="left"/>
    </xf>
    <xf numFmtId="0" fontId="28" fillId="2" borderId="0" xfId="8" applyFont="1" applyFill="1" applyAlignment="1">
      <alignment shrinkToFit="1"/>
    </xf>
    <xf numFmtId="0" fontId="5" fillId="0" borderId="0" xfId="8" applyAlignment="1">
      <alignment shrinkToFit="1"/>
    </xf>
    <xf numFmtId="49" fontId="5" fillId="0" borderId="6" xfId="8" applyNumberFormat="1" applyFont="1" applyBorder="1" applyAlignment="1">
      <alignment horizontal="center" vertical="center" shrinkToFit="1"/>
    </xf>
    <xf numFmtId="49" fontId="29" fillId="0" borderId="6" xfId="8" applyNumberFormat="1" applyFont="1" applyBorder="1" applyAlignment="1">
      <alignment horizontal="center" vertical="center" shrinkToFit="1"/>
    </xf>
    <xf numFmtId="0" fontId="30" fillId="0" borderId="0" xfId="12"/>
    <xf numFmtId="49" fontId="31" fillId="0" borderId="0" xfId="8" applyNumberFormat="1" applyFont="1" applyAlignment="1">
      <alignment horizontal="left"/>
    </xf>
    <xf numFmtId="0" fontId="34" fillId="0" borderId="0" xfId="12" applyFont="1"/>
    <xf numFmtId="0" fontId="32" fillId="0" borderId="2" xfId="12" applyFont="1" applyBorder="1"/>
    <xf numFmtId="0" fontId="35" fillId="0" borderId="0" xfId="12" applyFont="1"/>
    <xf numFmtId="0" fontId="36" fillId="0" borderId="0" xfId="12" applyFont="1"/>
    <xf numFmtId="0" fontId="37" fillId="0" borderId="0" xfId="12" applyFont="1"/>
    <xf numFmtId="0" fontId="37" fillId="0" borderId="2" xfId="12" applyFont="1" applyBorder="1"/>
    <xf numFmtId="0" fontId="37" fillId="0" borderId="2" xfId="12" applyFont="1" applyBorder="1" applyAlignment="1">
      <alignment horizontal="center"/>
    </xf>
    <xf numFmtId="49" fontId="37" fillId="0" borderId="2" xfId="12" applyNumberFormat="1" applyFont="1" applyBorder="1" applyAlignment="1">
      <alignment horizontal="center"/>
    </xf>
    <xf numFmtId="10" fontId="37" fillId="0" borderId="2" xfId="12" applyNumberFormat="1" applyFont="1" applyBorder="1" applyAlignment="1">
      <alignment horizontal="center"/>
    </xf>
    <xf numFmtId="0" fontId="38" fillId="0" borderId="0" xfId="12" applyFont="1" applyAlignment="1">
      <alignment horizontal="center"/>
    </xf>
    <xf numFmtId="0" fontId="37" fillId="0" borderId="0" xfId="12" applyFont="1" applyBorder="1"/>
    <xf numFmtId="0" fontId="37" fillId="0" borderId="0" xfId="12" applyFont="1" applyBorder="1" applyAlignment="1">
      <alignment horizontal="center"/>
    </xf>
    <xf numFmtId="49" fontId="37" fillId="0" borderId="0" xfId="12" applyNumberFormat="1" applyFont="1" applyBorder="1" applyAlignment="1">
      <alignment horizontal="center"/>
    </xf>
    <xf numFmtId="10" fontId="37" fillId="0" borderId="0" xfId="12" applyNumberFormat="1" applyFont="1" applyBorder="1" applyAlignment="1">
      <alignment horizontal="center"/>
    </xf>
    <xf numFmtId="0" fontId="37" fillId="0" borderId="2" xfId="12" applyFont="1" applyBorder="1" applyAlignment="1">
      <alignment horizontal="right"/>
    </xf>
    <xf numFmtId="0" fontId="38" fillId="0" borderId="2" xfId="12" applyFont="1" applyBorder="1" applyAlignment="1">
      <alignment horizontal="center"/>
    </xf>
    <xf numFmtId="49" fontId="38" fillId="0" borderId="2" xfId="12" applyNumberFormat="1" applyFont="1" applyBorder="1" applyAlignment="1">
      <alignment horizontal="center"/>
    </xf>
    <xf numFmtId="0" fontId="37" fillId="2" borderId="2" xfId="12" applyFont="1" applyFill="1" applyBorder="1"/>
    <xf numFmtId="49" fontId="39" fillId="0" borderId="0" xfId="12" applyNumberFormat="1" applyFont="1" applyAlignment="1">
      <alignment horizontal="center"/>
    </xf>
    <xf numFmtId="0" fontId="37" fillId="0" borderId="0" xfId="12" applyFont="1" applyBorder="1" applyAlignment="1">
      <alignment horizontal="right"/>
    </xf>
    <xf numFmtId="0" fontId="38" fillId="0" borderId="0" xfId="12" applyFont="1" applyBorder="1" applyAlignment="1">
      <alignment horizontal="center"/>
    </xf>
    <xf numFmtId="49" fontId="38" fillId="0" borderId="0" xfId="12" applyNumberFormat="1" applyFont="1" applyBorder="1" applyAlignment="1">
      <alignment horizontal="center"/>
    </xf>
    <xf numFmtId="0" fontId="40" fillId="0" borderId="0" xfId="12" applyFont="1"/>
    <xf numFmtId="0" fontId="41" fillId="2" borderId="16" xfId="0" applyFont="1" applyFill="1" applyBorder="1" applyAlignment="1">
      <alignment horizontal="center" vertical="center" shrinkToFit="1"/>
    </xf>
    <xf numFmtId="0" fontId="37" fillId="2" borderId="19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49" fontId="21" fillId="0" borderId="6" xfId="8" applyNumberFormat="1" applyFont="1" applyBorder="1" applyAlignment="1">
      <alignment horizontal="center" vertical="center" shrinkToFit="1"/>
    </xf>
    <xf numFmtId="0" fontId="30" fillId="2" borderId="0" xfId="12" applyFill="1"/>
    <xf numFmtId="0" fontId="34" fillId="2" borderId="0" xfId="12" applyFont="1" applyFill="1"/>
    <xf numFmtId="0" fontId="37" fillId="2" borderId="0" xfId="12" applyFont="1" applyFill="1"/>
    <xf numFmtId="0" fontId="40" fillId="2" borderId="0" xfId="12" applyFont="1" applyFill="1"/>
    <xf numFmtId="0" fontId="37" fillId="2" borderId="2" xfId="12" applyFont="1" applyFill="1" applyBorder="1" applyAlignment="1">
      <alignment horizontal="center"/>
    </xf>
    <xf numFmtId="49" fontId="37" fillId="2" borderId="2" xfId="12" applyNumberFormat="1" applyFont="1" applyFill="1" applyBorder="1" applyAlignment="1">
      <alignment horizontal="center"/>
    </xf>
    <xf numFmtId="10" fontId="37" fillId="2" borderId="2" xfId="12" applyNumberFormat="1" applyFont="1" applyFill="1" applyBorder="1" applyAlignment="1">
      <alignment horizontal="center"/>
    </xf>
    <xf numFmtId="49" fontId="12" fillId="0" borderId="5" xfId="8" applyNumberFormat="1" applyFont="1" applyBorder="1" applyAlignment="1">
      <alignment horizontal="center" vertical="center"/>
    </xf>
    <xf numFmtId="49" fontId="12" fillId="0" borderId="7" xfId="8" applyNumberFormat="1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center" vertical="center"/>
    </xf>
    <xf numFmtId="49" fontId="41" fillId="2" borderId="16" xfId="0" applyNumberFormat="1" applyFont="1" applyFill="1" applyBorder="1" applyAlignment="1">
      <alignment horizontal="center" vertical="center"/>
    </xf>
    <xf numFmtId="49" fontId="41" fillId="2" borderId="18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3" fillId="0" borderId="16" xfId="12" applyFont="1" applyBorder="1" applyAlignment="1">
      <alignment horizontal="center"/>
    </xf>
    <xf numFmtId="0" fontId="33" fillId="0" borderId="17" xfId="12" applyFont="1" applyBorder="1" applyAlignment="1">
      <alignment horizontal="center"/>
    </xf>
    <xf numFmtId="0" fontId="33" fillId="0" borderId="18" xfId="12" applyFont="1" applyBorder="1" applyAlignment="1">
      <alignment horizontal="center"/>
    </xf>
    <xf numFmtId="0" fontId="37" fillId="0" borderId="2" xfId="12" applyFont="1" applyBorder="1" applyAlignment="1">
      <alignment horizontal="center"/>
    </xf>
    <xf numFmtId="0" fontId="37" fillId="0" borderId="16" xfId="12" applyFont="1" applyBorder="1" applyAlignment="1">
      <alignment horizontal="center"/>
    </xf>
    <xf numFmtId="0" fontId="37" fillId="0" borderId="18" xfId="12" applyFont="1" applyBorder="1" applyAlignment="1">
      <alignment horizontal="center"/>
    </xf>
  </cellXfs>
  <cellStyles count="13">
    <cellStyle name="Normal 2" xfId="1"/>
    <cellStyle name="Normal 3" xfId="2"/>
    <cellStyle name="Normal 4" xfId="3"/>
    <cellStyle name="一般" xfId="0" builtinId="0"/>
    <cellStyle name="一般 2" xfId="4"/>
    <cellStyle name="一般 3" xfId="5"/>
    <cellStyle name="一般 4" xfId="6"/>
    <cellStyle name="一般 5" xfId="12"/>
    <cellStyle name="货币 2" xfId="7"/>
    <cellStyle name="常规 2" xfId="8"/>
    <cellStyle name="常规 3" xfId="9"/>
    <cellStyle name="常规 3 2" xfId="10"/>
    <cellStyle name="常规_men's45+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7"/>
  <sheetViews>
    <sheetView showGridLines="0" showZeros="0" zoomScale="110" zoomScaleNormal="110" workbookViewId="0">
      <selection activeCell="C13" sqref="C13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273</v>
      </c>
      <c r="B3" s="8"/>
      <c r="C3" s="5" t="s">
        <v>2</v>
      </c>
      <c r="D3" s="9" t="s">
        <v>342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274</v>
      </c>
      <c r="B5" s="15" t="s">
        <v>275</v>
      </c>
      <c r="C5" s="15">
        <v>0</v>
      </c>
      <c r="D5" s="16">
        <v>0</v>
      </c>
      <c r="E5" s="17" t="s">
        <v>276</v>
      </c>
    </row>
    <row r="6" spans="1:17" s="21" customFormat="1" ht="18" customHeight="1">
      <c r="A6" s="19"/>
      <c r="B6" s="20" t="s">
        <v>277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101" t="s">
        <v>9</v>
      </c>
      <c r="B7" s="22" t="s">
        <v>278</v>
      </c>
      <c r="C7" s="22" t="s">
        <v>278</v>
      </c>
      <c r="D7" s="22" t="s">
        <v>278</v>
      </c>
      <c r="E7" s="22" t="s">
        <v>278</v>
      </c>
    </row>
    <row r="8" spans="1:17" s="25" customFormat="1" ht="18" customHeight="1">
      <c r="A8" s="102"/>
      <c r="B8" s="24" t="s">
        <v>11</v>
      </c>
      <c r="C8" s="24" t="s">
        <v>10</v>
      </c>
      <c r="D8" s="24" t="s">
        <v>11</v>
      </c>
      <c r="E8" s="24" t="s">
        <v>10</v>
      </c>
    </row>
    <row r="9" spans="1:17" s="25" customFormat="1" ht="18" customHeight="1">
      <c r="A9" s="102"/>
      <c r="B9" s="26" t="s">
        <v>161</v>
      </c>
      <c r="C9" s="26" t="s">
        <v>160</v>
      </c>
      <c r="D9" s="26" t="s">
        <v>183</v>
      </c>
      <c r="E9" s="58" t="s">
        <v>165</v>
      </c>
    </row>
    <row r="10" spans="1:17" s="28" customFormat="1" ht="18" customHeight="1">
      <c r="A10" s="102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102"/>
      <c r="B11" s="58" t="s">
        <v>207</v>
      </c>
      <c r="C11" s="58" t="s">
        <v>162</v>
      </c>
      <c r="D11" s="58" t="s">
        <v>210</v>
      </c>
      <c r="E11" s="26" t="s">
        <v>213</v>
      </c>
      <c r="Q11" s="25" t="s">
        <v>279</v>
      </c>
    </row>
    <row r="12" spans="1:17" s="25" customFormat="1" ht="18" customHeight="1">
      <c r="A12" s="102"/>
      <c r="B12" s="27"/>
      <c r="C12" s="27"/>
      <c r="D12" s="27"/>
      <c r="E12" s="27"/>
    </row>
    <row r="13" spans="1:17" s="28" customFormat="1" ht="18" customHeight="1">
      <c r="A13" s="103"/>
      <c r="B13" s="29" t="s">
        <v>362</v>
      </c>
      <c r="C13" s="29" t="s">
        <v>363</v>
      </c>
      <c r="D13" s="29" t="s">
        <v>364</v>
      </c>
      <c r="E13" s="29" t="s">
        <v>365</v>
      </c>
    </row>
    <row r="14" spans="1:17" s="28" customFormat="1" ht="18" customHeight="1">
      <c r="A14" s="101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102"/>
      <c r="B15" s="24" t="s">
        <v>11</v>
      </c>
      <c r="C15" s="24" t="s">
        <v>10</v>
      </c>
      <c r="D15" s="24" t="s">
        <v>11</v>
      </c>
      <c r="E15" s="24" t="s">
        <v>10</v>
      </c>
    </row>
    <row r="16" spans="1:17" s="25" customFormat="1" ht="18" customHeight="1">
      <c r="A16" s="102"/>
      <c r="B16" s="26" t="s">
        <v>171</v>
      </c>
      <c r="C16" s="58" t="s">
        <v>179</v>
      </c>
      <c r="D16" s="58" t="s">
        <v>164</v>
      </c>
      <c r="E16" s="93" t="s">
        <v>175</v>
      </c>
    </row>
    <row r="17" spans="1:5" s="28" customFormat="1" ht="18" customHeight="1">
      <c r="A17" s="102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102"/>
      <c r="B18" s="58" t="s">
        <v>209</v>
      </c>
      <c r="C18" s="26" t="s">
        <v>180</v>
      </c>
      <c r="D18" s="26" t="s">
        <v>211</v>
      </c>
      <c r="E18" s="26" t="s">
        <v>214</v>
      </c>
    </row>
    <row r="19" spans="1:5" s="25" customFormat="1" ht="18" customHeight="1">
      <c r="A19" s="102"/>
      <c r="B19" s="27"/>
      <c r="C19" s="27"/>
      <c r="D19" s="27"/>
      <c r="E19" s="27"/>
    </row>
    <row r="20" spans="1:5" s="28" customFormat="1" ht="18" customHeight="1">
      <c r="A20" s="103"/>
      <c r="B20" s="29" t="s">
        <v>366</v>
      </c>
      <c r="C20" s="29" t="s">
        <v>367</v>
      </c>
      <c r="D20" s="29" t="s">
        <v>368</v>
      </c>
      <c r="E20" s="29" t="s">
        <v>369</v>
      </c>
    </row>
    <row r="21" spans="1:5" s="28" customFormat="1" ht="18" customHeight="1">
      <c r="A21" s="101" t="s">
        <v>17</v>
      </c>
      <c r="B21" s="22" t="s">
        <v>280</v>
      </c>
      <c r="C21" s="22" t="s">
        <v>280</v>
      </c>
      <c r="D21" s="22" t="s">
        <v>280</v>
      </c>
      <c r="E21" s="22" t="s">
        <v>280</v>
      </c>
    </row>
    <row r="22" spans="1:5" s="25" customFormat="1" ht="18" customHeight="1">
      <c r="A22" s="102"/>
      <c r="B22" s="58" t="s">
        <v>181</v>
      </c>
      <c r="C22" s="26" t="s">
        <v>170</v>
      </c>
      <c r="D22" s="26" t="s">
        <v>174</v>
      </c>
      <c r="E22" s="58" t="s">
        <v>175</v>
      </c>
    </row>
    <row r="23" spans="1:5" s="25" customFormat="1" ht="18" customHeight="1">
      <c r="A23" s="102"/>
      <c r="B23" s="58" t="s">
        <v>161</v>
      </c>
      <c r="C23" s="26" t="s">
        <v>160</v>
      </c>
      <c r="D23" s="26" t="s">
        <v>183</v>
      </c>
      <c r="E23" s="58" t="s">
        <v>165</v>
      </c>
    </row>
    <row r="24" spans="1:5" s="28" customFormat="1" ht="18" customHeight="1">
      <c r="A24" s="102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102"/>
      <c r="B25" s="26" t="s">
        <v>208</v>
      </c>
      <c r="C25" s="58" t="s">
        <v>172</v>
      </c>
      <c r="D25" s="58" t="s">
        <v>211</v>
      </c>
      <c r="E25" s="26" t="s">
        <v>214</v>
      </c>
    </row>
    <row r="26" spans="1:5" s="25" customFormat="1" ht="18" customHeight="1">
      <c r="A26" s="102"/>
      <c r="B26" s="26" t="s">
        <v>207</v>
      </c>
      <c r="C26" s="58" t="s">
        <v>162</v>
      </c>
      <c r="D26" s="58" t="s">
        <v>210</v>
      </c>
      <c r="E26" s="26" t="s">
        <v>215</v>
      </c>
    </row>
    <row r="27" spans="1:5" s="28" customFormat="1" ht="18" customHeight="1">
      <c r="A27" s="103"/>
      <c r="B27" s="29" t="s">
        <v>384</v>
      </c>
      <c r="C27" s="29" t="s">
        <v>383</v>
      </c>
      <c r="D27" s="29" t="s">
        <v>380</v>
      </c>
      <c r="E27" s="29" t="s">
        <v>381</v>
      </c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43637.847216319446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4" spans="1:5" ht="17">
      <c r="A34"/>
      <c r="B34"/>
      <c r="C34"/>
      <c r="D34"/>
      <c r="E34"/>
    </row>
    <row r="35" spans="1:5" hidden="1"/>
    <row r="36" spans="1:5" hidden="1">
      <c r="A36" s="47" t="s">
        <v>281</v>
      </c>
      <c r="C36" s="48" t="s">
        <v>282</v>
      </c>
      <c r="D36" s="49" t="s">
        <v>283</v>
      </c>
    </row>
    <row r="37" spans="1:5" s="50" customFormat="1" hidden="1">
      <c r="A37" s="50" t="s">
        <v>284</v>
      </c>
      <c r="C37" s="51" t="s">
        <v>285</v>
      </c>
      <c r="D37" s="50" t="s">
        <v>286</v>
      </c>
    </row>
    <row r="38" spans="1:5" s="50" customFormat="1" hidden="1">
      <c r="A38" s="50" t="s">
        <v>287</v>
      </c>
      <c r="C38" s="52" t="s">
        <v>288</v>
      </c>
      <c r="D38" s="50" t="s">
        <v>289</v>
      </c>
    </row>
    <row r="39" spans="1:5" s="50" customFormat="1" hidden="1">
      <c r="A39" s="53" t="s">
        <v>290</v>
      </c>
      <c r="C39" s="52" t="s">
        <v>291</v>
      </c>
      <c r="D39" s="50" t="s">
        <v>292</v>
      </c>
    </row>
    <row r="40" spans="1:5" s="50" customFormat="1" hidden="1">
      <c r="A40" s="50">
        <v>0</v>
      </c>
      <c r="C40" s="52" t="s">
        <v>293</v>
      </c>
      <c r="D40" s="50" t="s">
        <v>294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295</v>
      </c>
      <c r="D42" s="54" t="s">
        <v>296</v>
      </c>
    </row>
    <row r="43" spans="1:5" s="50" customFormat="1" hidden="1">
      <c r="A43" s="50">
        <v>0</v>
      </c>
      <c r="C43" s="52" t="s">
        <v>297</v>
      </c>
      <c r="D43" s="54" t="s">
        <v>298</v>
      </c>
    </row>
    <row r="44" spans="1:5" s="50" customFormat="1" hidden="1">
      <c r="A44" s="50">
        <v>0</v>
      </c>
      <c r="C44" s="52" t="s">
        <v>299</v>
      </c>
      <c r="D44" s="54" t="s">
        <v>300</v>
      </c>
    </row>
    <row r="45" spans="1:5" s="50" customFormat="1" hidden="1">
      <c r="A45" s="50">
        <v>0</v>
      </c>
      <c r="C45" s="52" t="s">
        <v>301</v>
      </c>
      <c r="D45" s="54" t="s">
        <v>302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303</v>
      </c>
      <c r="D47" s="50" t="s">
        <v>304</v>
      </c>
    </row>
    <row r="48" spans="1:5" s="50" customFormat="1" hidden="1">
      <c r="A48" s="50">
        <v>0</v>
      </c>
      <c r="C48" s="52" t="s">
        <v>305</v>
      </c>
      <c r="D48" s="50" t="s">
        <v>306</v>
      </c>
    </row>
    <row r="49" spans="1:4" s="50" customFormat="1" hidden="1">
      <c r="A49" s="50">
        <v>0</v>
      </c>
      <c r="C49" s="52" t="s">
        <v>307</v>
      </c>
      <c r="D49" s="50" t="s">
        <v>308</v>
      </c>
    </row>
    <row r="50" spans="1:4" s="50" customFormat="1" hidden="1">
      <c r="A50" s="50">
        <v>0</v>
      </c>
      <c r="C50" s="52" t="s">
        <v>309</v>
      </c>
      <c r="D50" s="50" t="s">
        <v>310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311</v>
      </c>
      <c r="D52" s="50" t="s">
        <v>312</v>
      </c>
    </row>
    <row r="53" spans="1:4" s="50" customFormat="1" hidden="1">
      <c r="A53" s="50">
        <v>0</v>
      </c>
      <c r="C53" s="52" t="s">
        <v>313</v>
      </c>
      <c r="D53" s="50" t="s">
        <v>314</v>
      </c>
    </row>
    <row r="54" spans="1:4" s="50" customFormat="1" hidden="1">
      <c r="A54" s="50">
        <v>0</v>
      </c>
      <c r="C54" s="52" t="s">
        <v>315</v>
      </c>
      <c r="D54" s="50" t="s">
        <v>316</v>
      </c>
    </row>
    <row r="55" spans="1:4" s="50" customFormat="1" hidden="1">
      <c r="A55" s="50">
        <v>0</v>
      </c>
      <c r="C55" s="52" t="s">
        <v>317</v>
      </c>
      <c r="D55" s="50" t="s">
        <v>318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319</v>
      </c>
    </row>
    <row r="58" spans="1:4" s="50" customFormat="1" hidden="1">
      <c r="A58" s="50">
        <v>0</v>
      </c>
      <c r="C58" s="52" t="s">
        <v>320</v>
      </c>
      <c r="D58" s="50" t="s">
        <v>321</v>
      </c>
    </row>
    <row r="59" spans="1:4" s="50" customFormat="1" hidden="1">
      <c r="A59" s="50">
        <v>0</v>
      </c>
      <c r="C59" s="52" t="s">
        <v>322</v>
      </c>
      <c r="D59" s="50" t="s">
        <v>323</v>
      </c>
    </row>
    <row r="60" spans="1:4" s="50" customFormat="1" hidden="1">
      <c r="A60" s="50">
        <v>0</v>
      </c>
      <c r="C60" s="52" t="s">
        <v>324</v>
      </c>
      <c r="D60" s="50" t="s">
        <v>325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326</v>
      </c>
    </row>
    <row r="63" spans="1:4" s="50" customFormat="1" hidden="1">
      <c r="A63" s="50">
        <v>0</v>
      </c>
      <c r="C63" s="50" t="s">
        <v>327</v>
      </c>
    </row>
    <row r="64" spans="1:4" s="50" customFormat="1" hidden="1">
      <c r="A64" s="50">
        <v>0</v>
      </c>
      <c r="C64" s="50" t="s">
        <v>328</v>
      </c>
    </row>
    <row r="65" spans="1:3" s="50" customFormat="1" hidden="1">
      <c r="A65" s="50">
        <v>0</v>
      </c>
      <c r="C65" s="50" t="s">
        <v>329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330</v>
      </c>
    </row>
    <row r="68" spans="1:3" s="50" customFormat="1" hidden="1">
      <c r="A68" s="50">
        <v>0</v>
      </c>
      <c r="C68" s="50" t="s">
        <v>331</v>
      </c>
    </row>
    <row r="69" spans="1:3" s="50" customFormat="1" hidden="1">
      <c r="A69" s="50">
        <v>0</v>
      </c>
      <c r="C69" s="50" t="s">
        <v>332</v>
      </c>
    </row>
    <row r="70" spans="1:3" s="50" customFormat="1" hidden="1">
      <c r="A70" s="50">
        <v>0</v>
      </c>
      <c r="C70" s="50" t="s">
        <v>333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334</v>
      </c>
    </row>
    <row r="73" spans="1:3" s="50" customFormat="1" hidden="1">
      <c r="A73" s="50">
        <v>0</v>
      </c>
      <c r="C73" s="52" t="s">
        <v>335</v>
      </c>
    </row>
    <row r="74" spans="1:3" s="50" customFormat="1" hidden="1">
      <c r="A74" s="50">
        <v>0</v>
      </c>
      <c r="C74" s="52" t="s">
        <v>336</v>
      </c>
    </row>
    <row r="75" spans="1:3" s="50" customFormat="1" hidden="1">
      <c r="A75" s="50">
        <v>0</v>
      </c>
      <c r="C75" s="52" t="s">
        <v>337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338</v>
      </c>
    </row>
    <row r="78" spans="1:3" s="50" customFormat="1" hidden="1">
      <c r="A78" s="50">
        <v>0</v>
      </c>
      <c r="C78" s="50" t="s">
        <v>339</v>
      </c>
    </row>
    <row r="79" spans="1:3" s="50" customFormat="1" hidden="1">
      <c r="A79" s="50">
        <v>0</v>
      </c>
      <c r="C79" s="50" t="s">
        <v>340</v>
      </c>
    </row>
    <row r="80" spans="1:3" s="50" customFormat="1" hidden="1">
      <c r="A80" s="50">
        <v>0</v>
      </c>
      <c r="C80" s="52" t="s">
        <v>341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28"/>
  <sheetViews>
    <sheetView showGridLines="0" tabSelected="1" zoomScale="90" zoomScaleNormal="90" workbookViewId="0">
      <selection activeCell="J11" sqref="J11"/>
    </sheetView>
  </sheetViews>
  <sheetFormatPr defaultColWidth="10.90625" defaultRowHeight="17"/>
  <cols>
    <col min="1" max="1" width="2.453125" style="59" customWidth="1"/>
    <col min="2" max="2" width="18.90625" style="59" customWidth="1"/>
    <col min="3" max="3" width="10.90625" style="59"/>
    <col min="4" max="4" width="8.90625" style="59" customWidth="1"/>
    <col min="5" max="5" width="9.26953125" style="59" customWidth="1"/>
    <col min="6" max="6" width="8.7265625" style="59" customWidth="1"/>
    <col min="7" max="7" width="10.90625" style="59"/>
    <col min="8" max="8" width="11.90625" style="59" customWidth="1"/>
    <col min="9" max="9" width="13.81640625" style="59" customWidth="1"/>
    <col min="10" max="10" width="12.7265625" style="59" customWidth="1"/>
    <col min="11" max="11" width="12.90625" style="59" customWidth="1"/>
    <col min="12" max="12" width="16.36328125" style="59" customWidth="1"/>
    <col min="13" max="13" width="16.6328125" style="59" customWidth="1"/>
    <col min="14" max="14" width="13.453125" style="59" customWidth="1"/>
    <col min="15" max="15" width="10.90625" style="94"/>
    <col min="16" max="16384" width="10.90625" style="59"/>
  </cols>
  <sheetData>
    <row r="2" spans="1:15" ht="29">
      <c r="B2" s="60" t="s">
        <v>22</v>
      </c>
      <c r="G2" s="108" t="s">
        <v>225</v>
      </c>
      <c r="H2" s="109"/>
      <c r="I2" s="109"/>
      <c r="J2" s="109"/>
      <c r="K2" s="109"/>
      <c r="L2" s="109"/>
      <c r="M2" s="110"/>
      <c r="N2" s="79" t="s">
        <v>385</v>
      </c>
    </row>
    <row r="3" spans="1:15" ht="23">
      <c r="B3" s="64" t="s">
        <v>205</v>
      </c>
    </row>
    <row r="4" spans="1:15" s="61" customFormat="1" ht="22" customHeight="1">
      <c r="B4" s="62" t="s">
        <v>187</v>
      </c>
      <c r="C4" s="62" t="s">
        <v>188</v>
      </c>
      <c r="D4" s="62" t="s">
        <v>189</v>
      </c>
      <c r="E4" s="62" t="s">
        <v>190</v>
      </c>
      <c r="F4" s="62" t="s">
        <v>191</v>
      </c>
      <c r="G4" s="62" t="s">
        <v>192</v>
      </c>
      <c r="H4" s="62" t="s">
        <v>193</v>
      </c>
      <c r="I4" s="62" t="s">
        <v>194</v>
      </c>
      <c r="J4" s="62" t="s">
        <v>195</v>
      </c>
      <c r="K4" s="62" t="s">
        <v>196</v>
      </c>
      <c r="L4" s="62" t="s">
        <v>197</v>
      </c>
      <c r="M4" s="62" t="s">
        <v>198</v>
      </c>
      <c r="N4" s="62" t="s">
        <v>199</v>
      </c>
      <c r="O4" s="95"/>
    </row>
    <row r="5" spans="1:15" s="96" customFormat="1" ht="22" customHeight="1">
      <c r="A5" s="95"/>
      <c r="B5" s="78" t="s">
        <v>200</v>
      </c>
      <c r="C5" s="98">
        <v>4</v>
      </c>
      <c r="D5" s="98">
        <v>4</v>
      </c>
      <c r="E5" s="98">
        <v>0</v>
      </c>
      <c r="F5" s="98">
        <v>0</v>
      </c>
      <c r="G5" s="98">
        <f>D5</f>
        <v>4</v>
      </c>
      <c r="H5" s="99" t="s">
        <v>347</v>
      </c>
      <c r="I5" s="98">
        <v>24</v>
      </c>
      <c r="J5" s="98">
        <v>2</v>
      </c>
      <c r="K5" s="100">
        <f>SUM(I5/(I5+J5))</f>
        <v>0.92307692307692313</v>
      </c>
      <c r="L5" s="98">
        <v>148</v>
      </c>
      <c r="M5" s="98">
        <v>53</v>
      </c>
      <c r="N5" s="100">
        <f>SUM(L5/(L5+M5))</f>
        <v>0.73631840796019898</v>
      </c>
    </row>
    <row r="6" spans="1:15" s="96" customFormat="1" ht="22" customHeight="1">
      <c r="A6" s="95"/>
      <c r="B6" s="78" t="s">
        <v>204</v>
      </c>
      <c r="C6" s="98">
        <v>3</v>
      </c>
      <c r="D6" s="98">
        <v>3</v>
      </c>
      <c r="E6" s="98">
        <v>0</v>
      </c>
      <c r="F6" s="98">
        <v>1</v>
      </c>
      <c r="G6" s="98">
        <f>D6</f>
        <v>3</v>
      </c>
      <c r="H6" s="99" t="s">
        <v>386</v>
      </c>
      <c r="I6" s="98">
        <v>18</v>
      </c>
      <c r="J6" s="98">
        <v>8</v>
      </c>
      <c r="K6" s="100">
        <f>SUM(I6/(I6+J6))</f>
        <v>0.69230769230769229</v>
      </c>
      <c r="L6" s="98">
        <f>6+2+4+3+4+1+3+6*6+6*6+36</f>
        <v>131</v>
      </c>
      <c r="M6" s="98">
        <f>2+6*2+6*4+2+3+1+29</f>
        <v>73</v>
      </c>
      <c r="N6" s="100">
        <f>SUM(L6/(L6+M6))</f>
        <v>0.64215686274509809</v>
      </c>
    </row>
    <row r="7" spans="1:15" s="96" customFormat="1" ht="22" customHeight="1">
      <c r="A7" s="95"/>
      <c r="B7" s="78" t="s">
        <v>203</v>
      </c>
      <c r="C7" s="98">
        <v>3</v>
      </c>
      <c r="D7" s="98">
        <v>2</v>
      </c>
      <c r="E7" s="98">
        <v>0</v>
      </c>
      <c r="F7" s="98">
        <v>1</v>
      </c>
      <c r="G7" s="98">
        <f>D7</f>
        <v>2</v>
      </c>
      <c r="H7" s="99" t="s">
        <v>387</v>
      </c>
      <c r="I7" s="98">
        <v>15</v>
      </c>
      <c r="J7" s="98">
        <v>11</v>
      </c>
      <c r="K7" s="100">
        <f>SUM(I7/(I7+J7))</f>
        <v>0.57692307692307687</v>
      </c>
      <c r="L7" s="98">
        <f>6*6+7+3+6+3+3+6*6+29</f>
        <v>123</v>
      </c>
      <c r="M7" s="98">
        <f>6*6+2+3+36</f>
        <v>77</v>
      </c>
      <c r="N7" s="100">
        <f>SUM(L7/(L7+M7))</f>
        <v>0.61499999999999999</v>
      </c>
    </row>
    <row r="8" spans="1:15" s="96" customFormat="1" ht="22" customHeight="1">
      <c r="A8" s="95"/>
      <c r="B8" s="78" t="s">
        <v>201</v>
      </c>
      <c r="C8" s="98">
        <v>4</v>
      </c>
      <c r="D8" s="98">
        <v>1</v>
      </c>
      <c r="E8" s="98">
        <v>0</v>
      </c>
      <c r="F8" s="98">
        <v>3</v>
      </c>
      <c r="G8" s="98">
        <f>D8</f>
        <v>1</v>
      </c>
      <c r="H8" s="99" t="s">
        <v>388</v>
      </c>
      <c r="I8" s="98">
        <v>6</v>
      </c>
      <c r="J8" s="98">
        <v>19</v>
      </c>
      <c r="K8" s="100">
        <f>SUM(I8/(I8+J8))</f>
        <v>0.24</v>
      </c>
      <c r="L8" s="98">
        <v>52</v>
      </c>
      <c r="M8" s="98">
        <v>127</v>
      </c>
      <c r="N8" s="100">
        <f>SUM(L8/(L8+M8))</f>
        <v>0.29050279329608941</v>
      </c>
    </row>
    <row r="9" spans="1:15" s="96" customFormat="1" ht="22" customHeight="1">
      <c r="A9" s="95"/>
      <c r="B9" s="78" t="s">
        <v>202</v>
      </c>
      <c r="C9" s="98">
        <v>4</v>
      </c>
      <c r="D9" s="98">
        <v>0</v>
      </c>
      <c r="E9" s="98">
        <v>0</v>
      </c>
      <c r="F9" s="98">
        <v>3</v>
      </c>
      <c r="G9" s="98">
        <f>D9</f>
        <v>0</v>
      </c>
      <c r="H9" s="99" t="s">
        <v>389</v>
      </c>
      <c r="I9" s="98">
        <v>1</v>
      </c>
      <c r="J9" s="98">
        <f>18+6</f>
        <v>24</v>
      </c>
      <c r="K9" s="100">
        <f>SUM(I9/(I9+J9))</f>
        <v>0.04</v>
      </c>
      <c r="L9" s="98">
        <v>26</v>
      </c>
      <c r="M9" s="98">
        <f>108+42</f>
        <v>150</v>
      </c>
      <c r="N9" s="100">
        <f>SUM(L9/(L9+M9))</f>
        <v>0.14772727272727273</v>
      </c>
    </row>
    <row r="10" spans="1:15" s="65" customFormat="1" ht="6" customHeight="1">
      <c r="B10" s="71"/>
      <c r="C10" s="72"/>
      <c r="D10" s="72"/>
      <c r="E10" s="72"/>
      <c r="F10" s="72"/>
      <c r="G10" s="72"/>
      <c r="H10" s="73"/>
      <c r="I10" s="72"/>
      <c r="J10" s="72"/>
      <c r="K10" s="74"/>
      <c r="L10" s="72"/>
      <c r="M10" s="72"/>
      <c r="N10" s="74"/>
      <c r="O10" s="96"/>
    </row>
    <row r="11" spans="1:15" s="65" customFormat="1" ht="22" customHeight="1">
      <c r="B11" s="75" t="s">
        <v>226</v>
      </c>
      <c r="C11" s="67">
        <f>SUM(C5:C9)</f>
        <v>18</v>
      </c>
      <c r="D11" s="67">
        <f>SUM(D5:D9)</f>
        <v>10</v>
      </c>
      <c r="E11" s="67">
        <f>SUM(E5:E9)</f>
        <v>0</v>
      </c>
      <c r="F11" s="67">
        <f>SUM(F5:F9)</f>
        <v>8</v>
      </c>
      <c r="G11" s="67">
        <f>SUM(G5:G9)</f>
        <v>10</v>
      </c>
      <c r="H11" s="68" t="s">
        <v>390</v>
      </c>
      <c r="I11" s="67">
        <f>SUM(I5:I9)</f>
        <v>64</v>
      </c>
      <c r="J11" s="67">
        <f>SUM(J5:J9)</f>
        <v>64</v>
      </c>
      <c r="K11" s="69"/>
      <c r="L11" s="67">
        <f>SUM(L5:L9)</f>
        <v>480</v>
      </c>
      <c r="M11" s="67">
        <f>SUM(M5:M9)</f>
        <v>480</v>
      </c>
      <c r="N11" s="69"/>
      <c r="O11" s="96"/>
    </row>
    <row r="12" spans="1:15" s="65" customFormat="1" ht="22" customHeight="1">
      <c r="B12" s="80"/>
      <c r="C12" s="72"/>
      <c r="D12" s="72"/>
      <c r="E12" s="72"/>
      <c r="F12" s="72"/>
      <c r="G12" s="72"/>
      <c r="H12" s="73"/>
      <c r="I12" s="72"/>
      <c r="J12" s="72"/>
      <c r="K12" s="74"/>
      <c r="L12" s="72"/>
      <c r="M12" s="72"/>
      <c r="N12" s="74"/>
      <c r="O12" s="96"/>
    </row>
    <row r="13" spans="1:15" s="65" customFormat="1" ht="22" customHeight="1">
      <c r="B13" s="80"/>
      <c r="C13" s="72"/>
      <c r="D13" s="72"/>
      <c r="E13" s="72"/>
      <c r="F13" s="72"/>
      <c r="G13" s="72"/>
      <c r="H13" s="73"/>
      <c r="I13" s="72"/>
      <c r="J13" s="72"/>
      <c r="K13" s="74"/>
      <c r="L13" s="72"/>
      <c r="M13" s="72"/>
      <c r="N13" s="74"/>
      <c r="O13" s="96"/>
    </row>
    <row r="14" spans="1:15" s="65" customFormat="1" ht="22" customHeight="1">
      <c r="B14" s="80"/>
      <c r="C14" s="72"/>
      <c r="D14" s="72"/>
      <c r="E14" s="72"/>
      <c r="F14" s="72"/>
      <c r="G14" s="72"/>
      <c r="H14" s="73"/>
      <c r="I14" s="72"/>
      <c r="J14" s="72"/>
      <c r="K14" s="74"/>
      <c r="L14" s="72"/>
      <c r="M14" s="72"/>
      <c r="N14" s="74"/>
      <c r="O14" s="96"/>
    </row>
    <row r="15" spans="1:15" s="65" customFormat="1" ht="22" customHeight="1">
      <c r="B15" s="71"/>
      <c r="C15" s="72"/>
      <c r="D15" s="72"/>
      <c r="E15" s="72"/>
      <c r="F15" s="72"/>
      <c r="G15" s="72"/>
      <c r="H15" s="73"/>
      <c r="I15" s="72"/>
      <c r="J15" s="72"/>
      <c r="K15" s="74"/>
      <c r="L15" s="72"/>
      <c r="M15" s="72"/>
      <c r="N15" s="74"/>
      <c r="O15" s="96"/>
    </row>
    <row r="16" spans="1:15" s="83" customFormat="1" ht="20.5">
      <c r="C16" s="84" t="s">
        <v>245</v>
      </c>
      <c r="D16" s="85" t="s">
        <v>235</v>
      </c>
      <c r="E16" s="86" t="s">
        <v>235</v>
      </c>
      <c r="F16" s="85" t="s">
        <v>235</v>
      </c>
      <c r="G16" s="87" t="s">
        <v>235</v>
      </c>
      <c r="I16" s="84" t="s">
        <v>246</v>
      </c>
      <c r="J16" s="85" t="s">
        <v>235</v>
      </c>
      <c r="K16" s="86" t="s">
        <v>235</v>
      </c>
      <c r="L16" s="85" t="s">
        <v>235</v>
      </c>
      <c r="M16" s="87" t="s">
        <v>235</v>
      </c>
      <c r="O16" s="97"/>
    </row>
    <row r="17" spans="3:15" s="83" customFormat="1" ht="20.5">
      <c r="C17" s="88" t="s">
        <v>236</v>
      </c>
      <c r="D17" s="89" t="s">
        <v>237</v>
      </c>
      <c r="E17" s="90" t="s">
        <v>243</v>
      </c>
      <c r="F17" s="89" t="s">
        <v>238</v>
      </c>
      <c r="G17" s="90" t="s">
        <v>253</v>
      </c>
      <c r="I17" s="88" t="s">
        <v>240</v>
      </c>
      <c r="J17" s="89" t="s">
        <v>237</v>
      </c>
      <c r="K17" s="90" t="s">
        <v>253</v>
      </c>
      <c r="L17" s="89" t="s">
        <v>249</v>
      </c>
      <c r="M17" s="90" t="s">
        <v>243</v>
      </c>
      <c r="O17" s="97"/>
    </row>
    <row r="18" spans="3:15" s="83" customFormat="1" ht="20.5">
      <c r="C18" s="88"/>
      <c r="D18" s="106" t="s">
        <v>256</v>
      </c>
      <c r="E18" s="107"/>
      <c r="F18" s="106" t="s">
        <v>260</v>
      </c>
      <c r="G18" s="107"/>
      <c r="I18" s="88"/>
      <c r="J18" s="111" t="s">
        <v>263</v>
      </c>
      <c r="K18" s="111"/>
      <c r="L18" s="111" t="s">
        <v>265</v>
      </c>
      <c r="M18" s="111"/>
      <c r="O18" s="97"/>
    </row>
    <row r="19" spans="3:15" s="83" customFormat="1" ht="20.5">
      <c r="C19" s="88"/>
      <c r="D19" s="106" t="s">
        <v>257</v>
      </c>
      <c r="E19" s="107"/>
      <c r="F19" s="106" t="s">
        <v>260</v>
      </c>
      <c r="G19" s="107"/>
      <c r="I19" s="88"/>
      <c r="J19" s="111" t="s">
        <v>264</v>
      </c>
      <c r="K19" s="111"/>
      <c r="L19" s="111" t="s">
        <v>265</v>
      </c>
      <c r="M19" s="111"/>
      <c r="O19" s="97"/>
    </row>
    <row r="20" spans="3:15" s="83" customFormat="1" ht="20.5">
      <c r="C20" s="88"/>
      <c r="D20" s="106" t="s">
        <v>258</v>
      </c>
      <c r="E20" s="107"/>
      <c r="F20" s="106" t="s">
        <v>260</v>
      </c>
      <c r="G20" s="107"/>
      <c r="I20" s="88"/>
      <c r="J20" s="111" t="s">
        <v>263</v>
      </c>
      <c r="K20" s="111"/>
      <c r="L20" s="111" t="s">
        <v>266</v>
      </c>
      <c r="M20" s="111"/>
      <c r="O20" s="97"/>
    </row>
    <row r="21" spans="3:15" s="83" customFormat="1" ht="20.5">
      <c r="C21" s="88" t="s">
        <v>239</v>
      </c>
      <c r="D21" s="89" t="s">
        <v>237</v>
      </c>
      <c r="E21" s="90" t="s">
        <v>254</v>
      </c>
      <c r="F21" s="89" t="s">
        <v>238</v>
      </c>
      <c r="G21" s="90" t="s">
        <v>243</v>
      </c>
      <c r="I21" s="88" t="s">
        <v>241</v>
      </c>
      <c r="J21" s="89" t="s">
        <v>238</v>
      </c>
      <c r="K21" s="90" t="s">
        <v>248</v>
      </c>
      <c r="L21" s="89" t="s">
        <v>253</v>
      </c>
      <c r="M21" s="90" t="s">
        <v>243</v>
      </c>
      <c r="O21" s="97"/>
    </row>
    <row r="22" spans="3:15" s="83" customFormat="1" ht="20.5">
      <c r="C22" s="88"/>
      <c r="D22" s="104" t="s">
        <v>259</v>
      </c>
      <c r="E22" s="105"/>
      <c r="F22" s="104" t="s">
        <v>244</v>
      </c>
      <c r="G22" s="105"/>
      <c r="I22" s="88"/>
      <c r="J22" s="112" t="s">
        <v>352</v>
      </c>
      <c r="K22" s="113"/>
      <c r="L22" s="112" t="s">
        <v>348</v>
      </c>
      <c r="M22" s="113"/>
      <c r="O22" s="97"/>
    </row>
    <row r="23" spans="3:15" s="83" customFormat="1" ht="20.5">
      <c r="C23" s="88"/>
      <c r="D23" s="104" t="s">
        <v>259</v>
      </c>
      <c r="E23" s="105"/>
      <c r="F23" s="104" t="s">
        <v>261</v>
      </c>
      <c r="G23" s="105"/>
      <c r="I23" s="88"/>
      <c r="J23" s="112" t="s">
        <v>353</v>
      </c>
      <c r="K23" s="113"/>
      <c r="L23" s="112" t="s">
        <v>348</v>
      </c>
      <c r="M23" s="113"/>
      <c r="O23" s="97"/>
    </row>
    <row r="24" spans="3:15" s="83" customFormat="1" ht="20.5">
      <c r="C24" s="88"/>
      <c r="D24" s="104" t="s">
        <v>260</v>
      </c>
      <c r="E24" s="105"/>
      <c r="F24" s="104" t="s">
        <v>262</v>
      </c>
      <c r="G24" s="105"/>
      <c r="I24" s="88"/>
      <c r="J24" s="112" t="s">
        <v>354</v>
      </c>
      <c r="K24" s="113"/>
      <c r="L24" s="112" t="s">
        <v>355</v>
      </c>
      <c r="M24" s="113"/>
      <c r="O24" s="97"/>
    </row>
    <row r="25" spans="3:15" s="83" customFormat="1" ht="20.5">
      <c r="I25" s="88" t="s">
        <v>242</v>
      </c>
      <c r="J25" s="89" t="s">
        <v>237</v>
      </c>
      <c r="K25" s="90" t="s">
        <v>238</v>
      </c>
      <c r="L25" s="89" t="s">
        <v>248</v>
      </c>
      <c r="M25" s="90" t="s">
        <v>255</v>
      </c>
      <c r="O25" s="97"/>
    </row>
    <row r="26" spans="3:15" s="83" customFormat="1" ht="20.5">
      <c r="I26" s="88"/>
      <c r="J26" s="112" t="s">
        <v>374</v>
      </c>
      <c r="K26" s="113"/>
      <c r="L26" s="112" t="s">
        <v>376</v>
      </c>
      <c r="M26" s="113"/>
      <c r="O26" s="97"/>
    </row>
    <row r="27" spans="3:15" s="83" customFormat="1" ht="20.5">
      <c r="I27" s="88"/>
      <c r="J27" s="112" t="s">
        <v>375</v>
      </c>
      <c r="K27" s="113"/>
      <c r="L27" s="112" t="s">
        <v>377</v>
      </c>
      <c r="M27" s="113"/>
      <c r="O27" s="97"/>
    </row>
    <row r="28" spans="3:15" s="83" customFormat="1" ht="20.5">
      <c r="I28" s="88"/>
      <c r="J28" s="112" t="s">
        <v>383</v>
      </c>
      <c r="K28" s="113"/>
      <c r="L28" s="112" t="s">
        <v>378</v>
      </c>
      <c r="M28" s="113"/>
      <c r="O28" s="97"/>
    </row>
  </sheetData>
  <autoFilter ref="B4:N9">
    <sortState ref="B5:N9">
      <sortCondition descending="1" ref="G4:G9"/>
    </sortState>
  </autoFilter>
  <mergeCells count="31">
    <mergeCell ref="J28:K28"/>
    <mergeCell ref="L28:M28"/>
    <mergeCell ref="J24:K24"/>
    <mergeCell ref="L24:M24"/>
    <mergeCell ref="J26:K26"/>
    <mergeCell ref="L26:M26"/>
    <mergeCell ref="J27:K27"/>
    <mergeCell ref="L27:M27"/>
    <mergeCell ref="J20:K20"/>
    <mergeCell ref="L20:M20"/>
    <mergeCell ref="J22:K22"/>
    <mergeCell ref="L22:M22"/>
    <mergeCell ref="J23:K23"/>
    <mergeCell ref="L23:M23"/>
    <mergeCell ref="G2:M2"/>
    <mergeCell ref="J18:K18"/>
    <mergeCell ref="L18:M18"/>
    <mergeCell ref="J19:K19"/>
    <mergeCell ref="L19:M19"/>
    <mergeCell ref="D18:E18"/>
    <mergeCell ref="D19:E19"/>
    <mergeCell ref="D20:E20"/>
    <mergeCell ref="F18:G18"/>
    <mergeCell ref="F19:G19"/>
    <mergeCell ref="F20:G20"/>
    <mergeCell ref="D22:E22"/>
    <mergeCell ref="D23:E23"/>
    <mergeCell ref="D24:E24"/>
    <mergeCell ref="F22:G22"/>
    <mergeCell ref="F23:G23"/>
    <mergeCell ref="F24:G24"/>
  </mergeCells>
  <phoneticPr fontId="1" type="noConversion"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23"/>
  <sheetViews>
    <sheetView showGridLines="0" zoomScale="90" zoomScaleNormal="90" workbookViewId="0">
      <selection activeCell="I13" sqref="I13"/>
    </sheetView>
  </sheetViews>
  <sheetFormatPr defaultColWidth="10.90625" defaultRowHeight="17"/>
  <cols>
    <col min="1" max="1" width="2.453125" style="59" customWidth="1"/>
    <col min="2" max="2" width="17.90625" style="59" customWidth="1"/>
    <col min="3" max="4" width="11" style="59" bestFit="1" customWidth="1"/>
    <col min="5" max="5" width="8.36328125" style="59" customWidth="1"/>
    <col min="6" max="6" width="9.08984375" style="59" customWidth="1"/>
    <col min="7" max="7" width="11" style="59" bestFit="1" customWidth="1"/>
    <col min="8" max="8" width="12.08984375" style="59" customWidth="1"/>
    <col min="9" max="9" width="13.36328125" style="59" customWidth="1"/>
    <col min="10" max="10" width="13.26953125" style="59" customWidth="1"/>
    <col min="11" max="11" width="11.81640625" style="59" bestFit="1" customWidth="1"/>
    <col min="12" max="12" width="16.1796875" style="59" customWidth="1"/>
    <col min="13" max="13" width="15.7265625" style="59" customWidth="1"/>
    <col min="14" max="14" width="13.453125" style="59" customWidth="1"/>
    <col min="15" max="16384" width="10.90625" style="59"/>
  </cols>
  <sheetData>
    <row r="2" spans="2:14" ht="29">
      <c r="B2" s="60" t="s">
        <v>22</v>
      </c>
      <c r="G2" s="108" t="s">
        <v>225</v>
      </c>
      <c r="H2" s="109"/>
      <c r="I2" s="109"/>
      <c r="J2" s="109"/>
      <c r="K2" s="109"/>
      <c r="L2" s="109"/>
      <c r="M2" s="110"/>
      <c r="N2" s="79" t="s">
        <v>396</v>
      </c>
    </row>
    <row r="3" spans="2:14" ht="23">
      <c r="B3" s="63" t="s">
        <v>206</v>
      </c>
    </row>
    <row r="4" spans="2:14" s="61" customFormat="1" ht="22" customHeight="1">
      <c r="B4" s="62" t="s">
        <v>187</v>
      </c>
      <c r="C4" s="62" t="s">
        <v>188</v>
      </c>
      <c r="D4" s="62" t="s">
        <v>189</v>
      </c>
      <c r="E4" s="62" t="s">
        <v>190</v>
      </c>
      <c r="F4" s="62" t="s">
        <v>191</v>
      </c>
      <c r="G4" s="62" t="s">
        <v>192</v>
      </c>
      <c r="H4" s="62" t="s">
        <v>193</v>
      </c>
      <c r="I4" s="62" t="s">
        <v>194</v>
      </c>
      <c r="J4" s="62" t="s">
        <v>195</v>
      </c>
      <c r="K4" s="62" t="s">
        <v>196</v>
      </c>
      <c r="L4" s="62" t="s">
        <v>197</v>
      </c>
      <c r="M4" s="62" t="s">
        <v>198</v>
      </c>
      <c r="N4" s="62" t="s">
        <v>199</v>
      </c>
    </row>
    <row r="5" spans="2:14" s="65" customFormat="1" ht="22" customHeight="1">
      <c r="B5" s="66" t="s">
        <v>200</v>
      </c>
      <c r="C5" s="67">
        <v>3</v>
      </c>
      <c r="D5" s="67">
        <v>3</v>
      </c>
      <c r="E5" s="67">
        <v>0</v>
      </c>
      <c r="F5" s="67">
        <v>0</v>
      </c>
      <c r="G5" s="67">
        <f>D5</f>
        <v>3</v>
      </c>
      <c r="H5" s="68" t="s">
        <v>391</v>
      </c>
      <c r="I5" s="67">
        <v>15</v>
      </c>
      <c r="J5" s="67">
        <v>7</v>
      </c>
      <c r="K5" s="69">
        <f>SUM(I5/(I5+J5))</f>
        <v>0.68181818181818177</v>
      </c>
      <c r="L5" s="67">
        <f>4+7+6+6+6+3+3+37+44</f>
        <v>116</v>
      </c>
      <c r="M5" s="67">
        <f>28+2+6+3+2+4+2+43</f>
        <v>90</v>
      </c>
      <c r="N5" s="69">
        <f>SUM(L5/(L5+M5))</f>
        <v>0.56310679611650483</v>
      </c>
    </row>
    <row r="6" spans="2:14" s="65" customFormat="1" ht="22" customHeight="1">
      <c r="B6" s="66" t="s">
        <v>204</v>
      </c>
      <c r="C6" s="67">
        <v>3</v>
      </c>
      <c r="D6" s="67">
        <v>2</v>
      </c>
      <c r="E6" s="67">
        <v>0</v>
      </c>
      <c r="F6" s="67">
        <v>0</v>
      </c>
      <c r="G6" s="67">
        <f>D6</f>
        <v>2</v>
      </c>
      <c r="H6" s="68" t="s">
        <v>392</v>
      </c>
      <c r="I6" s="67">
        <v>13</v>
      </c>
      <c r="J6" s="67">
        <v>7</v>
      </c>
      <c r="K6" s="69">
        <f>SUM(I6/(I6+J6))</f>
        <v>0.65</v>
      </c>
      <c r="L6" s="67">
        <f>36+31+43</f>
        <v>110</v>
      </c>
      <c r="M6" s="67">
        <f>7+24+44</f>
        <v>75</v>
      </c>
      <c r="N6" s="69">
        <f>SUM(L6/(L6+M6))</f>
        <v>0.59459459459459463</v>
      </c>
    </row>
    <row r="7" spans="2:14" s="96" customFormat="1" ht="22" customHeight="1">
      <c r="B7" s="78" t="s">
        <v>203</v>
      </c>
      <c r="C7" s="98">
        <v>3</v>
      </c>
      <c r="D7" s="98">
        <v>1</v>
      </c>
      <c r="E7" s="98">
        <v>0</v>
      </c>
      <c r="F7" s="98">
        <v>2</v>
      </c>
      <c r="G7" s="98">
        <f>D7</f>
        <v>1</v>
      </c>
      <c r="H7" s="99" t="s">
        <v>393</v>
      </c>
      <c r="I7" s="98">
        <v>10</v>
      </c>
      <c r="J7" s="98">
        <v>10</v>
      </c>
      <c r="K7" s="100">
        <f>SUM(I7/(I7+J7))</f>
        <v>0.5</v>
      </c>
      <c r="L7" s="98">
        <f>52+36</f>
        <v>88</v>
      </c>
      <c r="M7" s="98">
        <f>66+24</f>
        <v>90</v>
      </c>
      <c r="N7" s="100">
        <f>SUM(L7/(L7+M7))</f>
        <v>0.4943820224719101</v>
      </c>
    </row>
    <row r="8" spans="2:14" s="96" customFormat="1" ht="22" customHeight="1">
      <c r="B8" s="78" t="s">
        <v>201</v>
      </c>
      <c r="C8" s="98">
        <v>3</v>
      </c>
      <c r="D8" s="98">
        <v>0</v>
      </c>
      <c r="E8" s="98">
        <v>0</v>
      </c>
      <c r="F8" s="98">
        <v>2</v>
      </c>
      <c r="G8" s="98">
        <f>D8</f>
        <v>0</v>
      </c>
      <c r="H8" s="99" t="s">
        <v>394</v>
      </c>
      <c r="I8" s="98">
        <v>3</v>
      </c>
      <c r="J8" s="98">
        <v>17</v>
      </c>
      <c r="K8" s="100">
        <f>SUM(I8/(I8+J8))</f>
        <v>0.15</v>
      </c>
      <c r="L8" s="98">
        <v>50</v>
      </c>
      <c r="M8" s="98">
        <f>73+36</f>
        <v>109</v>
      </c>
      <c r="N8" s="100">
        <f>SUM(L8/(L8+M8))</f>
        <v>0.31446540880503143</v>
      </c>
    </row>
    <row r="9" spans="2:14" s="65" customFormat="1" ht="5" customHeight="1">
      <c r="B9" s="71"/>
      <c r="C9" s="72"/>
      <c r="D9" s="72"/>
      <c r="E9" s="72"/>
      <c r="F9" s="72"/>
      <c r="G9" s="72"/>
      <c r="H9" s="73"/>
      <c r="I9" s="72"/>
      <c r="J9" s="72"/>
      <c r="K9" s="74"/>
      <c r="L9" s="72"/>
      <c r="M9" s="72"/>
      <c r="N9" s="74"/>
    </row>
    <row r="10" spans="2:14" s="70" customFormat="1" ht="22" customHeight="1">
      <c r="B10" s="75" t="s">
        <v>226</v>
      </c>
      <c r="C10" s="76">
        <f>SUM(C5:C8)</f>
        <v>12</v>
      </c>
      <c r="D10" s="76">
        <f>SUM(D5:D8)</f>
        <v>6</v>
      </c>
      <c r="E10" s="76">
        <f t="shared" ref="E10:G10" si="0">SUM(E5:E8)</f>
        <v>0</v>
      </c>
      <c r="F10" s="76">
        <f t="shared" si="0"/>
        <v>4</v>
      </c>
      <c r="G10" s="76">
        <f t="shared" si="0"/>
        <v>6</v>
      </c>
      <c r="H10" s="77" t="s">
        <v>395</v>
      </c>
      <c r="I10" s="76">
        <f>SUM(I5:I8)</f>
        <v>41</v>
      </c>
      <c r="J10" s="76"/>
      <c r="K10" s="76"/>
      <c r="L10" s="76">
        <f>SUM(L5:L8)</f>
        <v>364</v>
      </c>
      <c r="M10" s="76">
        <f>SUM(M5:M8)</f>
        <v>364</v>
      </c>
      <c r="N10" s="76"/>
    </row>
    <row r="11" spans="2:14" s="70" customFormat="1" ht="22" customHeight="1">
      <c r="B11" s="80"/>
      <c r="C11" s="81"/>
      <c r="D11" s="81"/>
      <c r="E11" s="81"/>
      <c r="F11" s="81"/>
      <c r="G11" s="81"/>
      <c r="H11" s="82"/>
      <c r="I11" s="81"/>
      <c r="J11" s="81"/>
      <c r="K11" s="81"/>
      <c r="L11" s="81"/>
      <c r="M11" s="81"/>
      <c r="N11" s="81"/>
    </row>
    <row r="12" spans="2:14" s="70" customFormat="1" ht="22" customHeight="1">
      <c r="B12" s="80"/>
      <c r="C12" s="81"/>
      <c r="D12" s="81"/>
      <c r="E12" s="81"/>
      <c r="F12" s="81"/>
      <c r="G12" s="81"/>
      <c r="H12" s="82"/>
      <c r="I12" s="81"/>
      <c r="J12" s="81"/>
      <c r="K12" s="81"/>
      <c r="L12" s="81"/>
      <c r="M12" s="81"/>
      <c r="N12" s="81"/>
    </row>
    <row r="13" spans="2:14" s="70" customFormat="1" ht="22" customHeight="1">
      <c r="B13" s="80"/>
      <c r="C13" s="81"/>
      <c r="D13" s="81"/>
      <c r="E13" s="81"/>
      <c r="F13" s="81"/>
      <c r="G13" s="81"/>
      <c r="H13" s="82"/>
      <c r="I13" s="81"/>
      <c r="J13" s="81"/>
      <c r="K13" s="81"/>
      <c r="L13" s="81"/>
      <c r="M13" s="81"/>
      <c r="N13" s="81"/>
    </row>
    <row r="14" spans="2:14" s="70" customFormat="1" ht="22" customHeight="1">
      <c r="B14" s="80"/>
      <c r="C14" s="81"/>
      <c r="D14" s="81"/>
      <c r="E14" s="81"/>
      <c r="F14" s="81"/>
      <c r="G14" s="81"/>
      <c r="H14" s="82"/>
      <c r="I14" s="81"/>
      <c r="J14" s="81"/>
      <c r="K14" s="81"/>
      <c r="L14" s="81"/>
      <c r="M14" s="81"/>
      <c r="N14" s="81"/>
    </row>
    <row r="15" spans="2:14" s="83" customFormat="1" ht="20.5">
      <c r="B15" s="84" t="s">
        <v>245</v>
      </c>
      <c r="C15" s="91" t="s">
        <v>235</v>
      </c>
      <c r="D15" s="87" t="s">
        <v>235</v>
      </c>
      <c r="F15" s="84" t="s">
        <v>246</v>
      </c>
      <c r="G15" s="91" t="s">
        <v>235</v>
      </c>
      <c r="H15" s="87" t="s">
        <v>235</v>
      </c>
      <c r="J15" s="84" t="s">
        <v>246</v>
      </c>
      <c r="K15" s="91" t="s">
        <v>235</v>
      </c>
      <c r="L15" s="87" t="s">
        <v>235</v>
      </c>
      <c r="M15" s="91" t="s">
        <v>235</v>
      </c>
      <c r="N15" s="87" t="s">
        <v>235</v>
      </c>
    </row>
    <row r="16" spans="2:14" s="83" customFormat="1" ht="20.5">
      <c r="B16" s="88" t="s">
        <v>236</v>
      </c>
      <c r="C16" s="92" t="s">
        <v>247</v>
      </c>
      <c r="D16" s="90" t="s">
        <v>238</v>
      </c>
      <c r="F16" s="88" t="s">
        <v>240</v>
      </c>
      <c r="G16" s="92" t="s">
        <v>247</v>
      </c>
      <c r="H16" s="90" t="s">
        <v>249</v>
      </c>
      <c r="J16" s="88" t="s">
        <v>242</v>
      </c>
      <c r="K16" s="89" t="s">
        <v>252</v>
      </c>
      <c r="L16" s="90" t="s">
        <v>250</v>
      </c>
      <c r="M16" s="89" t="s">
        <v>251</v>
      </c>
      <c r="N16" s="90" t="s">
        <v>248</v>
      </c>
    </row>
    <row r="17" spans="2:14" s="83" customFormat="1" ht="20.5">
      <c r="B17" s="88"/>
      <c r="C17" s="106" t="s">
        <v>356</v>
      </c>
      <c r="D17" s="107"/>
      <c r="F17" s="88"/>
      <c r="G17" s="111" t="s">
        <v>357</v>
      </c>
      <c r="H17" s="111"/>
      <c r="J17" s="88"/>
      <c r="K17" s="112" t="s">
        <v>370</v>
      </c>
      <c r="L17" s="113"/>
      <c r="M17" s="112" t="s">
        <v>372</v>
      </c>
      <c r="N17" s="113"/>
    </row>
    <row r="18" spans="2:14" s="83" customFormat="1" ht="20.5">
      <c r="B18" s="88"/>
      <c r="C18" s="106" t="s">
        <v>267</v>
      </c>
      <c r="D18" s="107"/>
      <c r="F18" s="88"/>
      <c r="G18" s="111" t="s">
        <v>271</v>
      </c>
      <c r="H18" s="111"/>
      <c r="J18" s="88"/>
      <c r="K18" s="112" t="s">
        <v>371</v>
      </c>
      <c r="L18" s="113"/>
      <c r="M18" s="112" t="s">
        <v>373</v>
      </c>
      <c r="N18" s="113"/>
    </row>
    <row r="19" spans="2:14" s="83" customFormat="1" ht="20.5">
      <c r="B19" s="88"/>
      <c r="C19" s="106" t="s">
        <v>268</v>
      </c>
      <c r="D19" s="107"/>
      <c r="F19" s="88"/>
      <c r="G19" s="111" t="s">
        <v>272</v>
      </c>
      <c r="H19" s="111"/>
      <c r="J19" s="88"/>
      <c r="K19" s="112" t="s">
        <v>382</v>
      </c>
      <c r="L19" s="113"/>
      <c r="M19" s="112" t="s">
        <v>379</v>
      </c>
      <c r="N19" s="113"/>
    </row>
    <row r="20" spans="2:14" s="83" customFormat="1" ht="20.5">
      <c r="B20" s="88" t="s">
        <v>239</v>
      </c>
      <c r="C20" s="92" t="s">
        <v>237</v>
      </c>
      <c r="D20" s="90" t="s">
        <v>248</v>
      </c>
      <c r="F20" s="88" t="s">
        <v>241</v>
      </c>
      <c r="G20" s="89" t="s">
        <v>250</v>
      </c>
      <c r="H20" s="90" t="s">
        <v>251</v>
      </c>
    </row>
    <row r="21" spans="2:14" s="83" customFormat="1" ht="20.5">
      <c r="B21" s="88"/>
      <c r="C21" s="104" t="s">
        <v>269</v>
      </c>
      <c r="D21" s="105"/>
      <c r="F21" s="88"/>
      <c r="G21" s="112" t="s">
        <v>358</v>
      </c>
      <c r="H21" s="113"/>
    </row>
    <row r="22" spans="2:14" s="83" customFormat="1" ht="20.5">
      <c r="B22" s="88"/>
      <c r="C22" s="104" t="s">
        <v>267</v>
      </c>
      <c r="D22" s="105"/>
      <c r="F22" s="88"/>
      <c r="G22" s="112" t="s">
        <v>359</v>
      </c>
      <c r="H22" s="113"/>
    </row>
    <row r="23" spans="2:14" s="83" customFormat="1" ht="20.5">
      <c r="B23" s="88"/>
      <c r="C23" s="104" t="s">
        <v>270</v>
      </c>
      <c r="D23" s="105"/>
      <c r="F23" s="88"/>
      <c r="G23" s="112" t="s">
        <v>361</v>
      </c>
      <c r="H23" s="113"/>
    </row>
  </sheetData>
  <autoFilter ref="B4:N8">
    <sortState ref="B5:N8">
      <sortCondition descending="1" ref="G4:G8"/>
    </sortState>
  </autoFilter>
  <mergeCells count="19">
    <mergeCell ref="G2:M2"/>
    <mergeCell ref="M17:N17"/>
    <mergeCell ref="M18:N18"/>
    <mergeCell ref="C23:D23"/>
    <mergeCell ref="G23:H23"/>
    <mergeCell ref="C19:D19"/>
    <mergeCell ref="G19:H19"/>
    <mergeCell ref="C21:D21"/>
    <mergeCell ref="G21:H21"/>
    <mergeCell ref="M19:N19"/>
    <mergeCell ref="K17:L17"/>
    <mergeCell ref="K18:L18"/>
    <mergeCell ref="K19:L19"/>
    <mergeCell ref="C22:D22"/>
    <mergeCell ref="G22:H22"/>
    <mergeCell ref="C17:D17"/>
    <mergeCell ref="G17:H17"/>
    <mergeCell ref="C18:D18"/>
    <mergeCell ref="G18:H18"/>
  </mergeCells>
  <phoneticPr fontId="1" type="noConversion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topLeftCell="A7" zoomScaleNormal="100" workbookViewId="0">
      <selection activeCell="E24" sqref="E24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22</v>
      </c>
      <c r="B3" s="8"/>
      <c r="C3" s="5" t="s">
        <v>2</v>
      </c>
      <c r="D3" s="9" t="s">
        <v>231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24</v>
      </c>
      <c r="B5" s="15" t="s">
        <v>25</v>
      </c>
      <c r="C5" s="15">
        <v>0</v>
      </c>
      <c r="D5" s="16">
        <v>0</v>
      </c>
      <c r="E5" s="17" t="s">
        <v>26</v>
      </c>
    </row>
    <row r="6" spans="1:17" s="21" customFormat="1" ht="18" customHeight="1">
      <c r="A6" s="19"/>
      <c r="B6" s="20" t="s">
        <v>27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101" t="s">
        <v>9</v>
      </c>
      <c r="B7" s="22" t="s">
        <v>28</v>
      </c>
      <c r="C7" s="22" t="s">
        <v>28</v>
      </c>
      <c r="D7" s="22" t="s">
        <v>28</v>
      </c>
      <c r="E7" s="22" t="s">
        <v>28</v>
      </c>
    </row>
    <row r="8" spans="1:17" s="25" customFormat="1" ht="18" customHeight="1">
      <c r="A8" s="102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102"/>
      <c r="B9" s="26" t="s">
        <v>182</v>
      </c>
      <c r="C9" s="26" t="s">
        <v>164</v>
      </c>
      <c r="D9" s="26" t="s">
        <v>172</v>
      </c>
      <c r="E9" s="26"/>
    </row>
    <row r="10" spans="1:17" s="28" customFormat="1" ht="18" customHeight="1">
      <c r="A10" s="102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102"/>
      <c r="B11" s="57" t="s">
        <v>184</v>
      </c>
      <c r="C11" s="57" t="s">
        <v>208</v>
      </c>
      <c r="D11" s="57" t="s">
        <v>215</v>
      </c>
      <c r="E11" s="26"/>
      <c r="Q11" s="25" t="s">
        <v>29</v>
      </c>
    </row>
    <row r="12" spans="1:17" s="25" customFormat="1" ht="18" customHeight="1">
      <c r="A12" s="102"/>
      <c r="B12" s="27"/>
      <c r="C12" s="27"/>
      <c r="D12" s="27"/>
      <c r="E12" s="27"/>
    </row>
    <row r="13" spans="1:17" s="28" customFormat="1" ht="18" customHeight="1">
      <c r="A13" s="103"/>
      <c r="B13" s="29" t="s">
        <v>343</v>
      </c>
      <c r="C13" s="29" t="s">
        <v>345</v>
      </c>
      <c r="D13" s="29" t="s">
        <v>344</v>
      </c>
      <c r="E13" s="29"/>
    </row>
    <row r="14" spans="1:17" s="28" customFormat="1" ht="18" customHeight="1">
      <c r="A14" s="101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102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102"/>
      <c r="B16" s="26" t="s">
        <v>163</v>
      </c>
      <c r="C16" s="57" t="s">
        <v>174</v>
      </c>
      <c r="D16" s="26" t="s">
        <v>180</v>
      </c>
      <c r="E16" s="26"/>
    </row>
    <row r="17" spans="1:5" s="28" customFormat="1" ht="18" customHeight="1">
      <c r="A17" s="102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102"/>
      <c r="B18" s="57" t="s">
        <v>175</v>
      </c>
      <c r="C18" s="26" t="s">
        <v>209</v>
      </c>
      <c r="D18" s="57" t="s">
        <v>214</v>
      </c>
      <c r="E18" s="26"/>
    </row>
    <row r="19" spans="1:5" s="25" customFormat="1" ht="18" customHeight="1">
      <c r="A19" s="102"/>
      <c r="B19" s="27"/>
      <c r="C19" s="27"/>
      <c r="D19" s="27"/>
      <c r="E19" s="27"/>
    </row>
    <row r="20" spans="1:5" s="28" customFormat="1" ht="18" customHeight="1">
      <c r="A20" s="103"/>
      <c r="B20" s="29" t="s">
        <v>346</v>
      </c>
      <c r="C20" s="29" t="s">
        <v>350</v>
      </c>
      <c r="D20" s="29" t="s">
        <v>349</v>
      </c>
      <c r="E20" s="29"/>
    </row>
    <row r="21" spans="1:5" s="28" customFormat="1" ht="18" customHeight="1">
      <c r="A21" s="101" t="s">
        <v>17</v>
      </c>
      <c r="B21" s="22" t="s">
        <v>30</v>
      </c>
      <c r="C21" s="22" t="s">
        <v>30</v>
      </c>
      <c r="D21" s="22" t="s">
        <v>30</v>
      </c>
      <c r="E21" s="22" t="s">
        <v>30</v>
      </c>
    </row>
    <row r="22" spans="1:5" s="25" customFormat="1" ht="18" customHeight="1">
      <c r="A22" s="102"/>
      <c r="B22" s="26" t="s">
        <v>173</v>
      </c>
      <c r="C22" s="57" t="s">
        <v>174</v>
      </c>
      <c r="D22" s="26" t="s">
        <v>172</v>
      </c>
      <c r="E22" s="26"/>
    </row>
    <row r="23" spans="1:5" s="25" customFormat="1" ht="18" customHeight="1">
      <c r="A23" s="102"/>
      <c r="B23" s="26" t="s">
        <v>163</v>
      </c>
      <c r="C23" s="57" t="s">
        <v>183</v>
      </c>
      <c r="D23" s="26" t="s">
        <v>162</v>
      </c>
      <c r="E23" s="26"/>
    </row>
    <row r="24" spans="1:5" s="28" customFormat="1" ht="18" customHeight="1">
      <c r="A24" s="102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102"/>
      <c r="B25" s="57" t="s">
        <v>175</v>
      </c>
      <c r="C25" s="26" t="s">
        <v>209</v>
      </c>
      <c r="D25" s="57" t="s">
        <v>214</v>
      </c>
      <c r="E25" s="26"/>
    </row>
    <row r="26" spans="1:5" s="25" customFormat="1" ht="18" customHeight="1">
      <c r="A26" s="102"/>
      <c r="B26" s="57" t="s">
        <v>165</v>
      </c>
      <c r="C26" s="26" t="s">
        <v>207</v>
      </c>
      <c r="D26" s="57" t="s">
        <v>213</v>
      </c>
      <c r="E26" s="26"/>
    </row>
    <row r="27" spans="1:5" s="28" customFormat="1" ht="18" customHeight="1">
      <c r="A27" s="103"/>
      <c r="B27" s="29" t="s">
        <v>351</v>
      </c>
      <c r="C27" s="29" t="s">
        <v>360</v>
      </c>
      <c r="D27" s="29" t="s">
        <v>346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43637.847216319446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31</v>
      </c>
      <c r="C36" s="48" t="s">
        <v>33</v>
      </c>
      <c r="D36" s="49" t="s">
        <v>35</v>
      </c>
    </row>
    <row r="37" spans="1:5" s="50" customFormat="1" hidden="1">
      <c r="A37" s="50" t="s">
        <v>37</v>
      </c>
      <c r="C37" s="51" t="s">
        <v>39</v>
      </c>
      <c r="D37" s="50" t="s">
        <v>41</v>
      </c>
    </row>
    <row r="38" spans="1:5" s="50" customFormat="1" hidden="1">
      <c r="A38" s="50" t="s">
        <v>43</v>
      </c>
      <c r="C38" s="52" t="s">
        <v>45</v>
      </c>
      <c r="D38" s="50" t="s">
        <v>47</v>
      </c>
    </row>
    <row r="39" spans="1:5" s="50" customFormat="1" hidden="1">
      <c r="A39" s="53" t="s">
        <v>49</v>
      </c>
      <c r="C39" s="52" t="s">
        <v>51</v>
      </c>
      <c r="D39" s="50" t="s">
        <v>53</v>
      </c>
    </row>
    <row r="40" spans="1:5" s="50" customFormat="1" hidden="1">
      <c r="A40" s="50">
        <v>0</v>
      </c>
      <c r="C40" s="52" t="s">
        <v>55</v>
      </c>
      <c r="D40" s="50" t="s">
        <v>57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59</v>
      </c>
      <c r="D42" s="54" t="s">
        <v>61</v>
      </c>
    </row>
    <row r="43" spans="1:5" s="50" customFormat="1" hidden="1">
      <c r="A43" s="50">
        <v>0</v>
      </c>
      <c r="C43" s="52" t="s">
        <v>63</v>
      </c>
      <c r="D43" s="54" t="s">
        <v>65</v>
      </c>
    </row>
    <row r="44" spans="1:5" s="50" customFormat="1" hidden="1">
      <c r="A44" s="50">
        <v>0</v>
      </c>
      <c r="C44" s="52" t="s">
        <v>67</v>
      </c>
      <c r="D44" s="54" t="s">
        <v>69</v>
      </c>
    </row>
    <row r="45" spans="1:5" s="50" customFormat="1" hidden="1">
      <c r="A45" s="50">
        <v>0</v>
      </c>
      <c r="C45" s="52" t="s">
        <v>71</v>
      </c>
      <c r="D45" s="54" t="s">
        <v>73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75</v>
      </c>
      <c r="D47" s="50" t="s">
        <v>77</v>
      </c>
    </row>
    <row r="48" spans="1:5" s="50" customFormat="1" hidden="1">
      <c r="A48" s="50">
        <v>0</v>
      </c>
      <c r="C48" s="52" t="s">
        <v>79</v>
      </c>
      <c r="D48" s="50" t="s">
        <v>81</v>
      </c>
    </row>
    <row r="49" spans="1:4" s="50" customFormat="1" hidden="1">
      <c r="A49" s="50">
        <v>0</v>
      </c>
      <c r="C49" s="52" t="s">
        <v>83</v>
      </c>
      <c r="D49" s="50" t="s">
        <v>85</v>
      </c>
    </row>
    <row r="50" spans="1:4" s="50" customFormat="1" hidden="1">
      <c r="A50" s="50">
        <v>0</v>
      </c>
      <c r="C50" s="52" t="s">
        <v>87</v>
      </c>
      <c r="D50" s="50" t="s">
        <v>89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91</v>
      </c>
      <c r="D52" s="50" t="s">
        <v>93</v>
      </c>
    </row>
    <row r="53" spans="1:4" s="50" customFormat="1" hidden="1">
      <c r="A53" s="50">
        <v>0</v>
      </c>
      <c r="C53" s="52" t="s">
        <v>95</v>
      </c>
      <c r="D53" s="50" t="s">
        <v>97</v>
      </c>
    </row>
    <row r="54" spans="1:4" s="50" customFormat="1" hidden="1">
      <c r="A54" s="50">
        <v>0</v>
      </c>
      <c r="C54" s="52" t="s">
        <v>99</v>
      </c>
      <c r="D54" s="50" t="s">
        <v>101</v>
      </c>
    </row>
    <row r="55" spans="1:4" s="50" customFormat="1" hidden="1">
      <c r="A55" s="50">
        <v>0</v>
      </c>
      <c r="C55" s="52" t="s">
        <v>103</v>
      </c>
      <c r="D55" s="50" t="s">
        <v>105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107</v>
      </c>
    </row>
    <row r="58" spans="1:4" s="50" customFormat="1" hidden="1">
      <c r="A58" s="50">
        <v>0</v>
      </c>
      <c r="C58" s="52" t="s">
        <v>109</v>
      </c>
      <c r="D58" s="50" t="s">
        <v>111</v>
      </c>
    </row>
    <row r="59" spans="1:4" s="50" customFormat="1" hidden="1">
      <c r="A59" s="50">
        <v>0</v>
      </c>
      <c r="C59" s="52" t="s">
        <v>113</v>
      </c>
      <c r="D59" s="50" t="s">
        <v>115</v>
      </c>
    </row>
    <row r="60" spans="1:4" s="50" customFormat="1" hidden="1">
      <c r="A60" s="50">
        <v>0</v>
      </c>
      <c r="C60" s="52" t="s">
        <v>117</v>
      </c>
      <c r="D60" s="50" t="s">
        <v>119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121</v>
      </c>
    </row>
    <row r="63" spans="1:4" s="50" customFormat="1" hidden="1">
      <c r="A63" s="50">
        <v>0</v>
      </c>
      <c r="C63" s="50" t="s">
        <v>123</v>
      </c>
    </row>
    <row r="64" spans="1:4" s="50" customFormat="1" hidden="1">
      <c r="A64" s="50">
        <v>0</v>
      </c>
      <c r="C64" s="50" t="s">
        <v>125</v>
      </c>
    </row>
    <row r="65" spans="1:3" s="50" customFormat="1" hidden="1">
      <c r="A65" s="50">
        <v>0</v>
      </c>
      <c r="C65" s="50" t="s">
        <v>127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129</v>
      </c>
    </row>
    <row r="68" spans="1:3" s="50" customFormat="1" hidden="1">
      <c r="A68" s="50">
        <v>0</v>
      </c>
      <c r="C68" s="50" t="s">
        <v>131</v>
      </c>
    </row>
    <row r="69" spans="1:3" s="50" customFormat="1" hidden="1">
      <c r="A69" s="50">
        <v>0</v>
      </c>
      <c r="C69" s="50" t="s">
        <v>133</v>
      </c>
    </row>
    <row r="70" spans="1:3" s="50" customFormat="1" hidden="1">
      <c r="A70" s="50">
        <v>0</v>
      </c>
      <c r="C70" s="50" t="s">
        <v>135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137</v>
      </c>
    </row>
    <row r="73" spans="1:3" s="50" customFormat="1" hidden="1">
      <c r="A73" s="50">
        <v>0</v>
      </c>
      <c r="C73" s="52" t="s">
        <v>139</v>
      </c>
    </row>
    <row r="74" spans="1:3" s="50" customFormat="1" hidden="1">
      <c r="A74" s="50">
        <v>0</v>
      </c>
      <c r="C74" s="52" t="s">
        <v>141</v>
      </c>
    </row>
    <row r="75" spans="1:3" s="50" customFormat="1" hidden="1">
      <c r="A75" s="50">
        <v>0</v>
      </c>
      <c r="C75" s="52" t="s">
        <v>143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145</v>
      </c>
    </row>
    <row r="78" spans="1:3" s="50" customFormat="1" hidden="1">
      <c r="A78" s="50">
        <v>0</v>
      </c>
      <c r="C78" s="50" t="s">
        <v>147</v>
      </c>
    </row>
    <row r="79" spans="1:3" s="50" customFormat="1" hidden="1">
      <c r="A79" s="50">
        <v>0</v>
      </c>
      <c r="C79" s="50" t="s">
        <v>149</v>
      </c>
    </row>
    <row r="80" spans="1:3" s="50" customFormat="1" hidden="1">
      <c r="A80" s="50">
        <v>0</v>
      </c>
      <c r="C80" s="52" t="s">
        <v>151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Normal="100" workbookViewId="0">
      <selection activeCell="C17" sqref="C17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22</v>
      </c>
      <c r="B3" s="8"/>
      <c r="C3" s="5" t="s">
        <v>2</v>
      </c>
      <c r="D3" s="9" t="s">
        <v>216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24</v>
      </c>
      <c r="B5" s="15" t="s">
        <v>25</v>
      </c>
      <c r="C5" s="15">
        <v>0</v>
      </c>
      <c r="D5" s="16">
        <v>0</v>
      </c>
      <c r="E5" s="17" t="s">
        <v>26</v>
      </c>
    </row>
    <row r="6" spans="1:17" s="21" customFormat="1" ht="18" customHeight="1">
      <c r="A6" s="19"/>
      <c r="B6" s="20" t="s">
        <v>27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101" t="s">
        <v>9</v>
      </c>
      <c r="B7" s="22" t="s">
        <v>28</v>
      </c>
      <c r="C7" s="22" t="s">
        <v>28</v>
      </c>
      <c r="D7" s="22" t="s">
        <v>28</v>
      </c>
      <c r="E7" s="22" t="s">
        <v>28</v>
      </c>
    </row>
    <row r="8" spans="1:17" s="25" customFormat="1" ht="18" customHeight="1">
      <c r="A8" s="102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102"/>
      <c r="B9" s="57" t="s">
        <v>213</v>
      </c>
      <c r="C9" s="57" t="s">
        <v>210</v>
      </c>
      <c r="D9" s="26" t="s">
        <v>160</v>
      </c>
      <c r="E9" s="26"/>
    </row>
    <row r="10" spans="1:17" s="28" customFormat="1" ht="18" customHeight="1">
      <c r="A10" s="102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102"/>
      <c r="B11" s="26" t="s">
        <v>182</v>
      </c>
      <c r="C11" s="26" t="s">
        <v>181</v>
      </c>
      <c r="D11" s="57" t="s">
        <v>165</v>
      </c>
      <c r="E11" s="26"/>
      <c r="Q11" s="25" t="s">
        <v>29</v>
      </c>
    </row>
    <row r="12" spans="1:17" s="25" customFormat="1" ht="18" customHeight="1">
      <c r="A12" s="102"/>
      <c r="B12" s="27"/>
      <c r="C12" s="27"/>
      <c r="D12" s="27"/>
      <c r="E12" s="27"/>
    </row>
    <row r="13" spans="1:17" s="28" customFormat="1" ht="18" customHeight="1">
      <c r="A13" s="103"/>
      <c r="B13" s="29" t="s">
        <v>227</v>
      </c>
      <c r="C13" s="29" t="s">
        <v>229</v>
      </c>
      <c r="D13" s="29" t="s">
        <v>228</v>
      </c>
      <c r="E13" s="29"/>
    </row>
    <row r="14" spans="1:17" s="28" customFormat="1" ht="18" customHeight="1">
      <c r="A14" s="101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102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102"/>
      <c r="B16" s="57" t="s">
        <v>214</v>
      </c>
      <c r="C16" s="57" t="s">
        <v>211</v>
      </c>
      <c r="D16" s="26" t="s">
        <v>179</v>
      </c>
      <c r="E16" s="26"/>
    </row>
    <row r="17" spans="1:5" s="28" customFormat="1" ht="18" customHeight="1">
      <c r="A17" s="102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102"/>
      <c r="B18" s="26" t="s">
        <v>173</v>
      </c>
      <c r="C18" s="26" t="s">
        <v>171</v>
      </c>
      <c r="D18" s="57" t="s">
        <v>175</v>
      </c>
      <c r="E18" s="26"/>
    </row>
    <row r="19" spans="1:5" s="25" customFormat="1" ht="18" customHeight="1">
      <c r="A19" s="102"/>
      <c r="B19" s="27"/>
      <c r="C19" s="27"/>
      <c r="D19" s="27"/>
      <c r="E19" s="27"/>
    </row>
    <row r="20" spans="1:5" s="28" customFormat="1" ht="18" customHeight="1">
      <c r="A20" s="103"/>
      <c r="B20" s="29" t="s">
        <v>227</v>
      </c>
      <c r="C20" s="29" t="s">
        <v>232</v>
      </c>
      <c r="D20" s="29" t="s">
        <v>230</v>
      </c>
      <c r="E20" s="29"/>
    </row>
    <row r="21" spans="1:5" s="28" customFormat="1" ht="18" customHeight="1">
      <c r="A21" s="101" t="s">
        <v>17</v>
      </c>
      <c r="B21" s="22" t="s">
        <v>30</v>
      </c>
      <c r="C21" s="22" t="s">
        <v>30</v>
      </c>
      <c r="D21" s="22" t="s">
        <v>30</v>
      </c>
      <c r="E21" s="22" t="s">
        <v>30</v>
      </c>
    </row>
    <row r="22" spans="1:5" s="25" customFormat="1" ht="18" customHeight="1">
      <c r="A22" s="102"/>
      <c r="B22" s="57" t="s">
        <v>214</v>
      </c>
      <c r="C22" s="57" t="s">
        <v>211</v>
      </c>
      <c r="D22" s="26" t="s">
        <v>170</v>
      </c>
      <c r="E22" s="26"/>
    </row>
    <row r="23" spans="1:5" s="25" customFormat="1" ht="18" customHeight="1">
      <c r="A23" s="102"/>
      <c r="B23" s="57" t="s">
        <v>215</v>
      </c>
      <c r="C23" s="57" t="s">
        <v>212</v>
      </c>
      <c r="D23" s="26" t="s">
        <v>160</v>
      </c>
      <c r="E23" s="26"/>
    </row>
    <row r="24" spans="1:5" s="28" customFormat="1" ht="18" customHeight="1">
      <c r="A24" s="102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102"/>
      <c r="B25" s="26" t="s">
        <v>163</v>
      </c>
      <c r="C25" s="26" t="s">
        <v>161</v>
      </c>
      <c r="D25" s="57" t="s">
        <v>165</v>
      </c>
      <c r="E25" s="26"/>
    </row>
    <row r="26" spans="1:5" s="25" customFormat="1" ht="18" customHeight="1">
      <c r="A26" s="102"/>
      <c r="B26" s="26" t="s">
        <v>182</v>
      </c>
      <c r="C26" s="26" t="s">
        <v>181</v>
      </c>
      <c r="D26" s="57" t="s">
        <v>184</v>
      </c>
      <c r="E26" s="26"/>
    </row>
    <row r="27" spans="1:5" s="28" customFormat="1" ht="18" customHeight="1">
      <c r="A27" s="103"/>
      <c r="B27" s="29" t="s">
        <v>233</v>
      </c>
      <c r="C27" s="29" t="s">
        <v>234</v>
      </c>
      <c r="D27" s="29" t="s">
        <v>228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43637.847216319446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31</v>
      </c>
      <c r="C36" s="48" t="s">
        <v>34</v>
      </c>
      <c r="D36" s="49" t="s">
        <v>36</v>
      </c>
    </row>
    <row r="37" spans="1:5" s="50" customFormat="1" hidden="1">
      <c r="A37" s="50" t="s">
        <v>38</v>
      </c>
      <c r="C37" s="51" t="s">
        <v>40</v>
      </c>
      <c r="D37" s="50" t="s">
        <v>42</v>
      </c>
    </row>
    <row r="38" spans="1:5" s="50" customFormat="1" hidden="1">
      <c r="A38" s="50" t="s">
        <v>44</v>
      </c>
      <c r="C38" s="52" t="s">
        <v>46</v>
      </c>
      <c r="D38" s="50" t="s">
        <v>48</v>
      </c>
    </row>
    <row r="39" spans="1:5" s="50" customFormat="1" hidden="1">
      <c r="A39" s="53" t="s">
        <v>50</v>
      </c>
      <c r="C39" s="52" t="s">
        <v>52</v>
      </c>
      <c r="D39" s="50" t="s">
        <v>54</v>
      </c>
    </row>
    <row r="40" spans="1:5" s="50" customFormat="1" hidden="1">
      <c r="A40" s="50">
        <v>0</v>
      </c>
      <c r="C40" s="52" t="s">
        <v>55</v>
      </c>
      <c r="D40" s="50" t="s">
        <v>58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60</v>
      </c>
      <c r="D42" s="54" t="s">
        <v>62</v>
      </c>
    </row>
    <row r="43" spans="1:5" s="50" customFormat="1" hidden="1">
      <c r="A43" s="50">
        <v>0</v>
      </c>
      <c r="C43" s="52" t="s">
        <v>63</v>
      </c>
      <c r="D43" s="54" t="s">
        <v>66</v>
      </c>
    </row>
    <row r="44" spans="1:5" s="50" customFormat="1" hidden="1">
      <c r="A44" s="50">
        <v>0</v>
      </c>
      <c r="C44" s="52" t="s">
        <v>68</v>
      </c>
      <c r="D44" s="54" t="s">
        <v>70</v>
      </c>
    </row>
    <row r="45" spans="1:5" s="50" customFormat="1" hidden="1">
      <c r="A45" s="50">
        <v>0</v>
      </c>
      <c r="C45" s="52" t="s">
        <v>72</v>
      </c>
      <c r="D45" s="54" t="s">
        <v>74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76</v>
      </c>
      <c r="D47" s="50" t="s">
        <v>78</v>
      </c>
    </row>
    <row r="48" spans="1:5" s="50" customFormat="1" hidden="1">
      <c r="A48" s="50">
        <v>0</v>
      </c>
      <c r="C48" s="52" t="s">
        <v>80</v>
      </c>
      <c r="D48" s="50" t="s">
        <v>82</v>
      </c>
    </row>
    <row r="49" spans="1:4" s="50" customFormat="1" hidden="1">
      <c r="A49" s="50">
        <v>0</v>
      </c>
      <c r="C49" s="52" t="s">
        <v>84</v>
      </c>
      <c r="D49" s="50" t="s">
        <v>86</v>
      </c>
    </row>
    <row r="50" spans="1:4" s="50" customFormat="1" hidden="1">
      <c r="A50" s="50">
        <v>0</v>
      </c>
      <c r="C50" s="52" t="s">
        <v>88</v>
      </c>
      <c r="D50" s="50" t="s">
        <v>90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92</v>
      </c>
      <c r="D52" s="50" t="s">
        <v>94</v>
      </c>
    </row>
    <row r="53" spans="1:4" s="50" customFormat="1" hidden="1">
      <c r="A53" s="50">
        <v>0</v>
      </c>
      <c r="C53" s="52" t="s">
        <v>96</v>
      </c>
      <c r="D53" s="50" t="s">
        <v>98</v>
      </c>
    </row>
    <row r="54" spans="1:4" s="50" customFormat="1" hidden="1">
      <c r="A54" s="50">
        <v>0</v>
      </c>
      <c r="C54" s="52" t="s">
        <v>100</v>
      </c>
      <c r="D54" s="50" t="s">
        <v>102</v>
      </c>
    </row>
    <row r="55" spans="1:4" s="50" customFormat="1" hidden="1">
      <c r="A55" s="50">
        <v>0</v>
      </c>
      <c r="C55" s="52" t="s">
        <v>104</v>
      </c>
      <c r="D55" s="50" t="s">
        <v>106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108</v>
      </c>
    </row>
    <row r="58" spans="1:4" s="50" customFormat="1" hidden="1">
      <c r="A58" s="50">
        <v>0</v>
      </c>
      <c r="C58" s="52" t="s">
        <v>110</v>
      </c>
      <c r="D58" s="50" t="s">
        <v>112</v>
      </c>
    </row>
    <row r="59" spans="1:4" s="50" customFormat="1" hidden="1">
      <c r="A59" s="50">
        <v>0</v>
      </c>
      <c r="C59" s="52" t="s">
        <v>114</v>
      </c>
      <c r="D59" s="50" t="s">
        <v>116</v>
      </c>
    </row>
    <row r="60" spans="1:4" s="50" customFormat="1" hidden="1">
      <c r="A60" s="50">
        <v>0</v>
      </c>
      <c r="C60" s="52" t="s">
        <v>118</v>
      </c>
      <c r="D60" s="50" t="s">
        <v>120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122</v>
      </c>
    </row>
    <row r="63" spans="1:4" s="50" customFormat="1" hidden="1">
      <c r="A63" s="50">
        <v>0</v>
      </c>
      <c r="C63" s="50" t="s">
        <v>124</v>
      </c>
    </row>
    <row r="64" spans="1:4" s="50" customFormat="1" hidden="1">
      <c r="A64" s="50">
        <v>0</v>
      </c>
      <c r="C64" s="50" t="s">
        <v>126</v>
      </c>
    </row>
    <row r="65" spans="1:3" s="50" customFormat="1" hidden="1">
      <c r="A65" s="50">
        <v>0</v>
      </c>
      <c r="C65" s="50" t="s">
        <v>128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130</v>
      </c>
    </row>
    <row r="68" spans="1:3" s="50" customFormat="1" hidden="1">
      <c r="A68" s="50">
        <v>0</v>
      </c>
      <c r="C68" s="50" t="s">
        <v>132</v>
      </c>
    </row>
    <row r="69" spans="1:3" s="50" customFormat="1" hidden="1">
      <c r="A69" s="50">
        <v>0</v>
      </c>
      <c r="C69" s="50" t="s">
        <v>134</v>
      </c>
    </row>
    <row r="70" spans="1:3" s="50" customFormat="1" hidden="1">
      <c r="A70" s="50">
        <v>0</v>
      </c>
      <c r="C70" s="50" t="s">
        <v>136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138</v>
      </c>
    </row>
    <row r="73" spans="1:3" s="50" customFormat="1" hidden="1">
      <c r="A73" s="50">
        <v>0</v>
      </c>
      <c r="C73" s="52" t="s">
        <v>140</v>
      </c>
    </row>
    <row r="74" spans="1:3" s="50" customFormat="1" hidden="1">
      <c r="A74" s="50">
        <v>0</v>
      </c>
      <c r="C74" s="52" t="s">
        <v>142</v>
      </c>
    </row>
    <row r="75" spans="1:3" s="50" customFormat="1" hidden="1">
      <c r="A75" s="50">
        <v>0</v>
      </c>
      <c r="C75" s="52" t="s">
        <v>144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146</v>
      </c>
    </row>
    <row r="78" spans="1:3" s="50" customFormat="1" hidden="1">
      <c r="A78" s="50">
        <v>0</v>
      </c>
      <c r="C78" s="50" t="s">
        <v>148</v>
      </c>
    </row>
    <row r="79" spans="1:3" s="50" customFormat="1" hidden="1">
      <c r="A79" s="50">
        <v>0</v>
      </c>
      <c r="C79" s="50" t="s">
        <v>150</v>
      </c>
    </row>
    <row r="80" spans="1:3" s="50" customFormat="1" hidden="1">
      <c r="A80" s="50">
        <v>0</v>
      </c>
      <c r="C80" s="52" t="s">
        <v>152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="90" zoomScaleNormal="90" workbookViewId="0">
      <selection activeCell="A14" sqref="A14:A20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22</v>
      </c>
      <c r="B3" s="8"/>
      <c r="C3" s="5" t="s">
        <v>2</v>
      </c>
      <c r="D3" s="9" t="s">
        <v>23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24</v>
      </c>
      <c r="B5" s="15" t="s">
        <v>25</v>
      </c>
      <c r="C5" s="15">
        <v>0</v>
      </c>
      <c r="D5" s="16">
        <v>0</v>
      </c>
      <c r="E5" s="17" t="s">
        <v>26</v>
      </c>
    </row>
    <row r="6" spans="1:17" s="21" customFormat="1" ht="18" customHeight="1">
      <c r="A6" s="19"/>
      <c r="B6" s="20" t="s">
        <v>27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101" t="s">
        <v>9</v>
      </c>
      <c r="B7" s="22" t="s">
        <v>28</v>
      </c>
      <c r="C7" s="22" t="s">
        <v>28</v>
      </c>
      <c r="D7" s="22" t="s">
        <v>28</v>
      </c>
      <c r="E7" s="22" t="s">
        <v>28</v>
      </c>
    </row>
    <row r="8" spans="1:17" s="25" customFormat="1" ht="18" customHeight="1">
      <c r="A8" s="102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102"/>
      <c r="B9" s="57" t="s">
        <v>163</v>
      </c>
      <c r="C9" s="26" t="s">
        <v>207</v>
      </c>
      <c r="D9" s="57" t="s">
        <v>213</v>
      </c>
      <c r="E9" s="26"/>
    </row>
    <row r="10" spans="1:17" s="28" customFormat="1" ht="18" customHeight="1">
      <c r="A10" s="102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102"/>
      <c r="B11" s="26" t="s">
        <v>172</v>
      </c>
      <c r="C11" s="57" t="s">
        <v>210</v>
      </c>
      <c r="D11" s="26" t="s">
        <v>170</v>
      </c>
      <c r="E11" s="26"/>
      <c r="Q11" s="25" t="s">
        <v>29</v>
      </c>
    </row>
    <row r="12" spans="1:17" s="25" customFormat="1" ht="18" customHeight="1">
      <c r="A12" s="102"/>
      <c r="B12" s="27"/>
      <c r="C12" s="27"/>
      <c r="D12" s="27"/>
      <c r="E12" s="27"/>
    </row>
    <row r="13" spans="1:17" s="28" customFormat="1" ht="18" customHeight="1">
      <c r="A13" s="103"/>
      <c r="B13" s="29" t="s">
        <v>222</v>
      </c>
      <c r="C13" s="29" t="s">
        <v>217</v>
      </c>
      <c r="D13" s="29" t="s">
        <v>220</v>
      </c>
      <c r="E13" s="29"/>
    </row>
    <row r="14" spans="1:17" s="28" customFormat="1" ht="18" customHeight="1">
      <c r="A14" s="101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102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102"/>
      <c r="B16" s="26" t="s">
        <v>173</v>
      </c>
      <c r="C16" s="26" t="s">
        <v>208</v>
      </c>
      <c r="D16" s="57" t="s">
        <v>214</v>
      </c>
      <c r="E16" s="26"/>
    </row>
    <row r="17" spans="1:5" s="28" customFormat="1" ht="18" customHeight="1">
      <c r="A17" s="102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102"/>
      <c r="B18" s="57" t="s">
        <v>180</v>
      </c>
      <c r="C18" s="57" t="s">
        <v>211</v>
      </c>
      <c r="D18" s="26" t="s">
        <v>179</v>
      </c>
      <c r="E18" s="26"/>
    </row>
    <row r="19" spans="1:5" s="25" customFormat="1" ht="18" customHeight="1">
      <c r="A19" s="102"/>
      <c r="B19" s="27"/>
      <c r="C19" s="27"/>
      <c r="D19" s="27"/>
      <c r="E19" s="27"/>
    </row>
    <row r="20" spans="1:5" s="28" customFormat="1" ht="18" customHeight="1">
      <c r="A20" s="103"/>
      <c r="B20" s="29" t="s">
        <v>223</v>
      </c>
      <c r="C20" s="29" t="s">
        <v>218</v>
      </c>
      <c r="D20" s="29" t="s">
        <v>220</v>
      </c>
      <c r="E20" s="29"/>
    </row>
    <row r="21" spans="1:5" s="28" customFormat="1" ht="18" customHeight="1">
      <c r="A21" s="101" t="s">
        <v>17</v>
      </c>
      <c r="B21" s="22" t="s">
        <v>30</v>
      </c>
      <c r="C21" s="22" t="s">
        <v>30</v>
      </c>
      <c r="D21" s="22" t="s">
        <v>30</v>
      </c>
      <c r="E21" s="22" t="s">
        <v>30</v>
      </c>
    </row>
    <row r="22" spans="1:5" s="25" customFormat="1" ht="18" customHeight="1">
      <c r="A22" s="102"/>
      <c r="B22" s="26" t="s">
        <v>173</v>
      </c>
      <c r="C22" s="26" t="s">
        <v>209</v>
      </c>
      <c r="D22" s="57" t="s">
        <v>214</v>
      </c>
      <c r="E22" s="26"/>
    </row>
    <row r="23" spans="1:5" s="25" customFormat="1" ht="18" customHeight="1">
      <c r="A23" s="102"/>
      <c r="B23" s="26" t="s">
        <v>182</v>
      </c>
      <c r="C23" s="26" t="s">
        <v>207</v>
      </c>
      <c r="D23" s="57" t="s">
        <v>215</v>
      </c>
      <c r="E23" s="26"/>
    </row>
    <row r="24" spans="1:5" s="28" customFormat="1" ht="18" customHeight="1">
      <c r="A24" s="102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102"/>
      <c r="B25" s="57" t="s">
        <v>172</v>
      </c>
      <c r="C25" s="57" t="s">
        <v>211</v>
      </c>
      <c r="D25" s="26" t="s">
        <v>179</v>
      </c>
      <c r="E25" s="26"/>
    </row>
    <row r="26" spans="1:5" s="25" customFormat="1" ht="18" customHeight="1">
      <c r="A26" s="102"/>
      <c r="B26" s="57" t="s">
        <v>162</v>
      </c>
      <c r="C26" s="57" t="s">
        <v>212</v>
      </c>
      <c r="D26" s="26" t="s">
        <v>160</v>
      </c>
      <c r="E26" s="26"/>
    </row>
    <row r="27" spans="1:5" s="28" customFormat="1" ht="18" customHeight="1">
      <c r="A27" s="103"/>
      <c r="B27" s="29" t="s">
        <v>224</v>
      </c>
      <c r="C27" s="29" t="s">
        <v>219</v>
      </c>
      <c r="D27" s="29" t="s">
        <v>221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43637.847216319446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32</v>
      </c>
      <c r="C36" s="48" t="s">
        <v>34</v>
      </c>
      <c r="D36" s="49" t="s">
        <v>36</v>
      </c>
    </row>
    <row r="37" spans="1:5" s="50" customFormat="1" hidden="1">
      <c r="A37" s="50" t="s">
        <v>38</v>
      </c>
      <c r="C37" s="51" t="s">
        <v>40</v>
      </c>
      <c r="D37" s="50" t="s">
        <v>42</v>
      </c>
    </row>
    <row r="38" spans="1:5" s="50" customFormat="1" hidden="1">
      <c r="A38" s="50" t="s">
        <v>44</v>
      </c>
      <c r="C38" s="52" t="s">
        <v>46</v>
      </c>
      <c r="D38" s="50" t="s">
        <v>48</v>
      </c>
    </row>
    <row r="39" spans="1:5" s="50" customFormat="1" hidden="1">
      <c r="A39" s="53" t="s">
        <v>50</v>
      </c>
      <c r="C39" s="52" t="s">
        <v>52</v>
      </c>
      <c r="D39" s="50" t="s">
        <v>54</v>
      </c>
    </row>
    <row r="40" spans="1:5" s="50" customFormat="1" hidden="1">
      <c r="A40" s="50">
        <v>0</v>
      </c>
      <c r="C40" s="52" t="s">
        <v>56</v>
      </c>
      <c r="D40" s="50" t="s">
        <v>58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60</v>
      </c>
      <c r="D42" s="54" t="s">
        <v>62</v>
      </c>
    </row>
    <row r="43" spans="1:5" s="50" customFormat="1" hidden="1">
      <c r="A43" s="50">
        <v>0</v>
      </c>
      <c r="C43" s="52" t="s">
        <v>64</v>
      </c>
      <c r="D43" s="54" t="s">
        <v>66</v>
      </c>
    </row>
    <row r="44" spans="1:5" s="50" customFormat="1" hidden="1">
      <c r="A44" s="50">
        <v>0</v>
      </c>
      <c r="C44" s="52" t="s">
        <v>68</v>
      </c>
      <c r="D44" s="54" t="s">
        <v>70</v>
      </c>
    </row>
    <row r="45" spans="1:5" s="50" customFormat="1" hidden="1">
      <c r="A45" s="50">
        <v>0</v>
      </c>
      <c r="C45" s="52" t="s">
        <v>72</v>
      </c>
      <c r="D45" s="54" t="s">
        <v>74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76</v>
      </c>
      <c r="D47" s="50" t="s">
        <v>78</v>
      </c>
    </row>
    <row r="48" spans="1:5" s="50" customFormat="1" hidden="1">
      <c r="A48" s="50">
        <v>0</v>
      </c>
      <c r="C48" s="52" t="s">
        <v>80</v>
      </c>
      <c r="D48" s="50" t="s">
        <v>82</v>
      </c>
    </row>
    <row r="49" spans="1:4" s="50" customFormat="1" hidden="1">
      <c r="A49" s="50">
        <v>0</v>
      </c>
      <c r="C49" s="52" t="s">
        <v>84</v>
      </c>
      <c r="D49" s="50" t="s">
        <v>86</v>
      </c>
    </row>
    <row r="50" spans="1:4" s="50" customFormat="1" hidden="1">
      <c r="A50" s="50">
        <v>0</v>
      </c>
      <c r="C50" s="52" t="s">
        <v>88</v>
      </c>
      <c r="D50" s="50" t="s">
        <v>90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92</v>
      </c>
      <c r="D52" s="50" t="s">
        <v>94</v>
      </c>
    </row>
    <row r="53" spans="1:4" s="50" customFormat="1" hidden="1">
      <c r="A53" s="50">
        <v>0</v>
      </c>
      <c r="C53" s="52" t="s">
        <v>96</v>
      </c>
      <c r="D53" s="50" t="s">
        <v>98</v>
      </c>
    </row>
    <row r="54" spans="1:4" s="50" customFormat="1" hidden="1">
      <c r="A54" s="50">
        <v>0</v>
      </c>
      <c r="C54" s="52" t="s">
        <v>100</v>
      </c>
      <c r="D54" s="50" t="s">
        <v>102</v>
      </c>
    </row>
    <row r="55" spans="1:4" s="50" customFormat="1" hidden="1">
      <c r="A55" s="50">
        <v>0</v>
      </c>
      <c r="C55" s="52" t="s">
        <v>104</v>
      </c>
      <c r="D55" s="50" t="s">
        <v>106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108</v>
      </c>
    </row>
    <row r="58" spans="1:4" s="50" customFormat="1" hidden="1">
      <c r="A58" s="50">
        <v>0</v>
      </c>
      <c r="C58" s="52" t="s">
        <v>110</v>
      </c>
      <c r="D58" s="50" t="s">
        <v>112</v>
      </c>
    </row>
    <row r="59" spans="1:4" s="50" customFormat="1" hidden="1">
      <c r="A59" s="50">
        <v>0</v>
      </c>
      <c r="C59" s="52" t="s">
        <v>114</v>
      </c>
      <c r="D59" s="50" t="s">
        <v>116</v>
      </c>
    </row>
    <row r="60" spans="1:4" s="50" customFormat="1" hidden="1">
      <c r="A60" s="50">
        <v>0</v>
      </c>
      <c r="C60" s="52" t="s">
        <v>118</v>
      </c>
      <c r="D60" s="50" t="s">
        <v>120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122</v>
      </c>
    </row>
    <row r="63" spans="1:4" s="50" customFormat="1" hidden="1">
      <c r="A63" s="50">
        <v>0</v>
      </c>
      <c r="C63" s="50" t="s">
        <v>124</v>
      </c>
    </row>
    <row r="64" spans="1:4" s="50" customFormat="1" hidden="1">
      <c r="A64" s="50">
        <v>0</v>
      </c>
      <c r="C64" s="50" t="s">
        <v>126</v>
      </c>
    </row>
    <row r="65" spans="1:3" s="50" customFormat="1" hidden="1">
      <c r="A65" s="50">
        <v>0</v>
      </c>
      <c r="C65" s="50" t="s">
        <v>128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130</v>
      </c>
    </row>
    <row r="68" spans="1:3" s="50" customFormat="1" hidden="1">
      <c r="A68" s="50">
        <v>0</v>
      </c>
      <c r="C68" s="50" t="s">
        <v>132</v>
      </c>
    </row>
    <row r="69" spans="1:3" s="50" customFormat="1" hidden="1">
      <c r="A69" s="50">
        <v>0</v>
      </c>
      <c r="C69" s="50" t="s">
        <v>134</v>
      </c>
    </row>
    <row r="70" spans="1:3" s="50" customFormat="1" hidden="1">
      <c r="A70" s="50">
        <v>0</v>
      </c>
      <c r="C70" s="50" t="s">
        <v>136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138</v>
      </c>
    </row>
    <row r="73" spans="1:3" s="50" customFormat="1" hidden="1">
      <c r="A73" s="50">
        <v>0</v>
      </c>
      <c r="C73" s="52" t="s">
        <v>140</v>
      </c>
    </row>
    <row r="74" spans="1:3" s="50" customFormat="1" hidden="1">
      <c r="A74" s="50">
        <v>0</v>
      </c>
      <c r="C74" s="52" t="s">
        <v>142</v>
      </c>
    </row>
    <row r="75" spans="1:3" s="50" customFormat="1" hidden="1">
      <c r="A75" s="50">
        <v>0</v>
      </c>
      <c r="C75" s="52" t="s">
        <v>144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146</v>
      </c>
    </row>
    <row r="78" spans="1:3" s="50" customFormat="1" hidden="1">
      <c r="A78" s="50">
        <v>0</v>
      </c>
      <c r="C78" s="50" t="s">
        <v>148</v>
      </c>
    </row>
    <row r="79" spans="1:3" s="50" customFormat="1" hidden="1">
      <c r="A79" s="50">
        <v>0</v>
      </c>
      <c r="C79" s="50" t="s">
        <v>150</v>
      </c>
    </row>
    <row r="80" spans="1:3" s="50" customFormat="1" hidden="1">
      <c r="A80" s="50">
        <v>0</v>
      </c>
      <c r="C80" s="52" t="s">
        <v>152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="90" zoomScaleNormal="90" workbookViewId="0">
      <selection activeCell="G18" sqref="G18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153</v>
      </c>
      <c r="B3" s="8"/>
      <c r="C3" s="5" t="s">
        <v>2</v>
      </c>
      <c r="D3" s="9" t="s">
        <v>154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155</v>
      </c>
      <c r="B5" s="15" t="s">
        <v>156</v>
      </c>
      <c r="C5" s="15">
        <v>0</v>
      </c>
      <c r="D5" s="16">
        <v>0</v>
      </c>
      <c r="E5" s="17" t="s">
        <v>157</v>
      </c>
    </row>
    <row r="6" spans="1:17" s="21" customFormat="1" ht="18" customHeight="1">
      <c r="A6" s="19"/>
      <c r="B6" s="20" t="s">
        <v>158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101" t="s">
        <v>9</v>
      </c>
      <c r="B7" s="22" t="s">
        <v>159</v>
      </c>
      <c r="C7" s="22" t="s">
        <v>159</v>
      </c>
      <c r="D7" s="22" t="s">
        <v>159</v>
      </c>
      <c r="E7" s="22" t="s">
        <v>159</v>
      </c>
    </row>
    <row r="8" spans="1:17" s="25" customFormat="1" ht="18" customHeight="1">
      <c r="A8" s="102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102"/>
      <c r="B9" s="57" t="s">
        <v>160</v>
      </c>
      <c r="C9" s="26" t="s">
        <v>161</v>
      </c>
      <c r="D9" s="26" t="s">
        <v>162</v>
      </c>
      <c r="E9" s="26"/>
    </row>
    <row r="10" spans="1:17" s="28" customFormat="1" ht="18" customHeight="1">
      <c r="A10" s="102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102"/>
      <c r="B11" s="26" t="s">
        <v>163</v>
      </c>
      <c r="C11" s="27" t="s">
        <v>164</v>
      </c>
      <c r="D11" s="57" t="s">
        <v>165</v>
      </c>
      <c r="E11" s="26"/>
      <c r="Q11" s="25" t="s">
        <v>166</v>
      </c>
    </row>
    <row r="12" spans="1:17" s="25" customFormat="1" ht="18" customHeight="1">
      <c r="A12" s="102"/>
      <c r="B12" s="27"/>
      <c r="C12" s="27"/>
      <c r="D12" s="27"/>
      <c r="E12" s="27"/>
    </row>
    <row r="13" spans="1:17" s="28" customFormat="1" ht="18" customHeight="1">
      <c r="A13" s="103"/>
      <c r="B13" s="29" t="s">
        <v>167</v>
      </c>
      <c r="C13" s="29" t="s">
        <v>168</v>
      </c>
      <c r="D13" s="29" t="s">
        <v>169</v>
      </c>
      <c r="E13" s="29"/>
    </row>
    <row r="14" spans="1:17" s="28" customFormat="1" ht="18" customHeight="1">
      <c r="A14" s="101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102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102"/>
      <c r="B16" s="57" t="s">
        <v>170</v>
      </c>
      <c r="C16" s="26" t="s">
        <v>171</v>
      </c>
      <c r="D16" s="26" t="s">
        <v>172</v>
      </c>
      <c r="E16" s="26"/>
    </row>
    <row r="17" spans="1:5" s="28" customFormat="1" ht="18" customHeight="1">
      <c r="A17" s="102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102"/>
      <c r="B18" s="26" t="s">
        <v>173</v>
      </c>
      <c r="C18" s="57" t="s">
        <v>174</v>
      </c>
      <c r="D18" s="57" t="s">
        <v>175</v>
      </c>
      <c r="E18" s="26"/>
    </row>
    <row r="19" spans="1:5" s="25" customFormat="1" ht="18" customHeight="1">
      <c r="A19" s="102"/>
      <c r="B19" s="27"/>
      <c r="C19" s="27"/>
      <c r="D19" s="27"/>
      <c r="E19" s="27"/>
    </row>
    <row r="20" spans="1:5" s="28" customFormat="1" ht="18" customHeight="1">
      <c r="A20" s="103"/>
      <c r="B20" s="29" t="s">
        <v>176</v>
      </c>
      <c r="C20" s="29" t="s">
        <v>177</v>
      </c>
      <c r="D20" s="29" t="s">
        <v>169</v>
      </c>
      <c r="E20" s="29"/>
    </row>
    <row r="21" spans="1:5" s="28" customFormat="1" ht="18" customHeight="1">
      <c r="A21" s="101" t="s">
        <v>17</v>
      </c>
      <c r="B21" s="22" t="s">
        <v>178</v>
      </c>
      <c r="C21" s="22" t="s">
        <v>178</v>
      </c>
      <c r="D21" s="22" t="s">
        <v>178</v>
      </c>
      <c r="E21" s="22" t="s">
        <v>178</v>
      </c>
    </row>
    <row r="22" spans="1:5" s="25" customFormat="1" ht="18" customHeight="1">
      <c r="A22" s="102"/>
      <c r="B22" s="57" t="s">
        <v>179</v>
      </c>
      <c r="C22" s="57" t="s">
        <v>161</v>
      </c>
      <c r="D22" s="26" t="s">
        <v>180</v>
      </c>
      <c r="E22" s="26"/>
    </row>
    <row r="23" spans="1:5" s="25" customFormat="1" ht="18" customHeight="1">
      <c r="A23" s="102"/>
      <c r="B23" s="57" t="s">
        <v>170</v>
      </c>
      <c r="C23" s="57" t="s">
        <v>181</v>
      </c>
      <c r="D23" s="26" t="s">
        <v>162</v>
      </c>
      <c r="E23" s="26"/>
    </row>
    <row r="24" spans="1:5" s="28" customFormat="1" ht="18" customHeight="1">
      <c r="A24" s="102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102"/>
      <c r="B25" s="26" t="s">
        <v>173</v>
      </c>
      <c r="C25" s="26" t="s">
        <v>174</v>
      </c>
      <c r="D25" s="58" t="s">
        <v>175</v>
      </c>
      <c r="E25" s="26"/>
    </row>
    <row r="26" spans="1:5" s="25" customFormat="1" ht="18" customHeight="1">
      <c r="A26" s="102"/>
      <c r="B26" s="26" t="s">
        <v>182</v>
      </c>
      <c r="C26" s="26" t="s">
        <v>183</v>
      </c>
      <c r="D26" s="58" t="s">
        <v>184</v>
      </c>
      <c r="E26" s="26"/>
    </row>
    <row r="27" spans="1:5" s="28" customFormat="1" ht="18" customHeight="1">
      <c r="A27" s="103"/>
      <c r="B27" s="29" t="s">
        <v>185</v>
      </c>
      <c r="C27" s="29" t="s">
        <v>186</v>
      </c>
      <c r="D27" s="29" t="s">
        <v>169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43637.847216319446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31</v>
      </c>
      <c r="C36" s="48" t="s">
        <v>33</v>
      </c>
      <c r="D36" s="49" t="s">
        <v>35</v>
      </c>
    </row>
    <row r="37" spans="1:5" s="50" customFormat="1" hidden="1">
      <c r="A37" s="50" t="s">
        <v>37</v>
      </c>
      <c r="C37" s="51" t="s">
        <v>39</v>
      </c>
      <c r="D37" s="50" t="s">
        <v>41</v>
      </c>
    </row>
    <row r="38" spans="1:5" s="50" customFormat="1" hidden="1">
      <c r="A38" s="50" t="s">
        <v>43</v>
      </c>
      <c r="C38" s="52" t="s">
        <v>45</v>
      </c>
      <c r="D38" s="50" t="s">
        <v>47</v>
      </c>
    </row>
    <row r="39" spans="1:5" s="50" customFormat="1" hidden="1">
      <c r="A39" s="53" t="s">
        <v>49</v>
      </c>
      <c r="C39" s="52" t="s">
        <v>51</v>
      </c>
      <c r="D39" s="50" t="s">
        <v>53</v>
      </c>
    </row>
    <row r="40" spans="1:5" s="50" customFormat="1" hidden="1">
      <c r="A40" s="50">
        <v>0</v>
      </c>
      <c r="C40" s="52" t="s">
        <v>55</v>
      </c>
      <c r="D40" s="50" t="s">
        <v>57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59</v>
      </c>
      <c r="D42" s="54" t="s">
        <v>61</v>
      </c>
    </row>
    <row r="43" spans="1:5" s="50" customFormat="1" hidden="1">
      <c r="A43" s="50">
        <v>0</v>
      </c>
      <c r="C43" s="52" t="s">
        <v>63</v>
      </c>
      <c r="D43" s="54" t="s">
        <v>65</v>
      </c>
    </row>
    <row r="44" spans="1:5" s="50" customFormat="1" hidden="1">
      <c r="A44" s="50">
        <v>0</v>
      </c>
      <c r="C44" s="52" t="s">
        <v>67</v>
      </c>
      <c r="D44" s="54" t="s">
        <v>69</v>
      </c>
    </row>
    <row r="45" spans="1:5" s="50" customFormat="1" hidden="1">
      <c r="A45" s="50">
        <v>0</v>
      </c>
      <c r="C45" s="52" t="s">
        <v>71</v>
      </c>
      <c r="D45" s="54" t="s">
        <v>73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75</v>
      </c>
      <c r="D47" s="50" t="s">
        <v>77</v>
      </c>
    </row>
    <row r="48" spans="1:5" s="50" customFormat="1" hidden="1">
      <c r="A48" s="50">
        <v>0</v>
      </c>
      <c r="C48" s="52" t="s">
        <v>79</v>
      </c>
      <c r="D48" s="50" t="s">
        <v>81</v>
      </c>
    </row>
    <row r="49" spans="1:4" s="50" customFormat="1" hidden="1">
      <c r="A49" s="50">
        <v>0</v>
      </c>
      <c r="C49" s="52" t="s">
        <v>83</v>
      </c>
      <c r="D49" s="50" t="s">
        <v>85</v>
      </c>
    </row>
    <row r="50" spans="1:4" s="50" customFormat="1" hidden="1">
      <c r="A50" s="50">
        <v>0</v>
      </c>
      <c r="C50" s="52" t="s">
        <v>87</v>
      </c>
      <c r="D50" s="50" t="s">
        <v>89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91</v>
      </c>
      <c r="D52" s="50" t="s">
        <v>93</v>
      </c>
    </row>
    <row r="53" spans="1:4" s="50" customFormat="1" hidden="1">
      <c r="A53" s="50">
        <v>0</v>
      </c>
      <c r="C53" s="52" t="s">
        <v>95</v>
      </c>
      <c r="D53" s="50" t="s">
        <v>97</v>
      </c>
    </row>
    <row r="54" spans="1:4" s="50" customFormat="1" hidden="1">
      <c r="A54" s="50">
        <v>0</v>
      </c>
      <c r="C54" s="52" t="s">
        <v>99</v>
      </c>
      <c r="D54" s="50" t="s">
        <v>101</v>
      </c>
    </row>
    <row r="55" spans="1:4" s="50" customFormat="1" hidden="1">
      <c r="A55" s="50">
        <v>0</v>
      </c>
      <c r="C55" s="52" t="s">
        <v>103</v>
      </c>
      <c r="D55" s="50" t="s">
        <v>105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107</v>
      </c>
    </row>
    <row r="58" spans="1:4" s="50" customFormat="1" hidden="1">
      <c r="A58" s="50">
        <v>0</v>
      </c>
      <c r="C58" s="52" t="s">
        <v>109</v>
      </c>
      <c r="D58" s="50" t="s">
        <v>111</v>
      </c>
    </row>
    <row r="59" spans="1:4" s="50" customFormat="1" hidden="1">
      <c r="A59" s="50">
        <v>0</v>
      </c>
      <c r="C59" s="52" t="s">
        <v>113</v>
      </c>
      <c r="D59" s="50" t="s">
        <v>115</v>
      </c>
    </row>
    <row r="60" spans="1:4" s="50" customFormat="1" hidden="1">
      <c r="A60" s="50">
        <v>0</v>
      </c>
      <c r="C60" s="52" t="s">
        <v>117</v>
      </c>
      <c r="D60" s="50" t="s">
        <v>119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121</v>
      </c>
    </row>
    <row r="63" spans="1:4" s="50" customFormat="1" hidden="1">
      <c r="A63" s="50">
        <v>0</v>
      </c>
      <c r="C63" s="50" t="s">
        <v>123</v>
      </c>
    </row>
    <row r="64" spans="1:4" s="50" customFormat="1" hidden="1">
      <c r="A64" s="50">
        <v>0</v>
      </c>
      <c r="C64" s="50" t="s">
        <v>125</v>
      </c>
    </row>
    <row r="65" spans="1:3" s="50" customFormat="1" hidden="1">
      <c r="A65" s="50">
        <v>0</v>
      </c>
      <c r="C65" s="50" t="s">
        <v>127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129</v>
      </c>
    </row>
    <row r="68" spans="1:3" s="50" customFormat="1" hidden="1">
      <c r="A68" s="50">
        <v>0</v>
      </c>
      <c r="C68" s="50" t="s">
        <v>131</v>
      </c>
    </row>
    <row r="69" spans="1:3" s="50" customFormat="1" hidden="1">
      <c r="A69" s="50">
        <v>0</v>
      </c>
      <c r="C69" s="50" t="s">
        <v>133</v>
      </c>
    </row>
    <row r="70" spans="1:3" s="50" customFormat="1" hidden="1">
      <c r="A70" s="50">
        <v>0</v>
      </c>
      <c r="C70" s="50" t="s">
        <v>135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137</v>
      </c>
    </row>
    <row r="73" spans="1:3" s="50" customFormat="1" hidden="1">
      <c r="A73" s="50">
        <v>0</v>
      </c>
      <c r="C73" s="52" t="s">
        <v>139</v>
      </c>
    </row>
    <row r="74" spans="1:3" s="50" customFormat="1" hidden="1">
      <c r="A74" s="50">
        <v>0</v>
      </c>
      <c r="C74" s="52" t="s">
        <v>141</v>
      </c>
    </row>
    <row r="75" spans="1:3" s="50" customFormat="1" hidden="1">
      <c r="A75" s="50">
        <v>0</v>
      </c>
      <c r="C75" s="52" t="s">
        <v>143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145</v>
      </c>
    </row>
    <row r="78" spans="1:3" s="50" customFormat="1" hidden="1">
      <c r="A78" s="50">
        <v>0</v>
      </c>
      <c r="C78" s="50" t="s">
        <v>147</v>
      </c>
    </row>
    <row r="79" spans="1:3" s="50" customFormat="1" hidden="1">
      <c r="A79" s="50">
        <v>0</v>
      </c>
      <c r="C79" s="50" t="s">
        <v>149</v>
      </c>
    </row>
    <row r="80" spans="1:3" s="50" customFormat="1" hidden="1">
      <c r="A80" s="50">
        <v>0</v>
      </c>
      <c r="C80" s="52" t="s">
        <v>151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June 21 score</vt:lpstr>
      <vt:lpstr>Boys Teams Standing</vt:lpstr>
      <vt:lpstr>Girls Teams Standing</vt:lpstr>
      <vt:lpstr>June 20 score</vt:lpstr>
      <vt:lpstr>June 19 score</vt:lpstr>
      <vt:lpstr>June 18 score</vt:lpstr>
      <vt:lpstr>June 17 Score</vt:lpstr>
      <vt:lpstr>'June 17 Score'!Print_Area</vt:lpstr>
      <vt:lpstr>'June 18 score'!Print_Area</vt:lpstr>
      <vt:lpstr>'June 19 score'!Print_Area</vt:lpstr>
      <vt:lpstr>'June 20 score'!Print_Area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cp:lastPrinted>2019-06-21T10:03:48Z</cp:lastPrinted>
  <dcterms:created xsi:type="dcterms:W3CDTF">2019-06-16T08:37:03Z</dcterms:created>
  <dcterms:modified xsi:type="dcterms:W3CDTF">2019-06-21T12:20:19Z</dcterms:modified>
</cp:coreProperties>
</file>