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7605" activeTab="0"/>
  </bookViews>
  <sheets>
    <sheet name="50 男單" sheetId="1" r:id="rId1"/>
  </sheets>
  <externalReferences>
    <externalReference r:id="rId4"/>
  </externalReferences>
  <definedNames>
    <definedName name="_Order1" hidden="1">255</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'50 男單'!$A$1:$Q$71</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<sst xmlns="http://schemas.openxmlformats.org/spreadsheetml/2006/main" count="418" uniqueCount="167">
  <si>
    <r>
      <t>103</t>
    </r>
    <r>
      <rPr>
        <b/>
        <sz val="16"/>
        <rFont val="細明體"/>
        <family val="3"/>
      </rPr>
      <t>年院長盃</t>
    </r>
  </si>
  <si>
    <t>男子單打</t>
  </si>
  <si>
    <t/>
  </si>
  <si>
    <t>日期</t>
  </si>
  <si>
    <t>地點</t>
  </si>
  <si>
    <t>級別</t>
  </si>
  <si>
    <t>裁判長</t>
  </si>
  <si>
    <t>2014/01/25-27</t>
  </si>
  <si>
    <t>St.</t>
  </si>
  <si>
    <t>排名</t>
  </si>
  <si>
    <t>種子</t>
  </si>
  <si>
    <t>姓名</t>
  </si>
  <si>
    <t>第二輪</t>
  </si>
  <si>
    <t>第三輪</t>
  </si>
  <si>
    <t>半準決賽</t>
  </si>
  <si>
    <t>準決賽</t>
  </si>
  <si>
    <t>1</t>
  </si>
  <si>
    <t xml:space="preserve"> </t>
  </si>
  <si>
    <t>楊童遠</t>
  </si>
  <si>
    <t>花蓮市</t>
  </si>
  <si>
    <t>2</t>
  </si>
  <si>
    <t xml:space="preserve">   BYE</t>
  </si>
  <si>
    <t>4</t>
  </si>
  <si>
    <t>3</t>
  </si>
  <si>
    <t>蔡進元</t>
  </si>
  <si>
    <t>高雄市</t>
  </si>
  <si>
    <t>6</t>
  </si>
  <si>
    <t>劉勝名</t>
  </si>
  <si>
    <t>台南市</t>
  </si>
  <si>
    <t>0</t>
  </si>
  <si>
    <t>5</t>
  </si>
  <si>
    <t>黃福鎮</t>
  </si>
  <si>
    <t>黃欽詮</t>
  </si>
  <si>
    <t>南投縣</t>
  </si>
  <si>
    <t>7(4)</t>
  </si>
  <si>
    <t>7</t>
  </si>
  <si>
    <t>劉尚緯</t>
  </si>
  <si>
    <t xml:space="preserve"> </t>
  </si>
  <si>
    <t>8</t>
  </si>
  <si>
    <t>陳順東</t>
  </si>
  <si>
    <t>桃園市</t>
  </si>
  <si>
    <t>7(5)</t>
  </si>
  <si>
    <t>9</t>
  </si>
  <si>
    <t>李潮勝</t>
  </si>
  <si>
    <t>台中市</t>
  </si>
  <si>
    <t>10</t>
  </si>
  <si>
    <t xml:space="preserve">   BYE</t>
  </si>
  <si>
    <t>11</t>
  </si>
  <si>
    <t>鍾嘉晃</t>
  </si>
  <si>
    <t>嘉義市</t>
  </si>
  <si>
    <t>游輝慶</t>
  </si>
  <si>
    <t>12</t>
  </si>
  <si>
    <t>7(0)</t>
  </si>
  <si>
    <t>13</t>
  </si>
  <si>
    <t>徐文泉</t>
  </si>
  <si>
    <t>趙孟馗</t>
  </si>
  <si>
    <t>14</t>
  </si>
  <si>
    <t>湯淏泓</t>
  </si>
  <si>
    <t>台北市</t>
  </si>
  <si>
    <t>15</t>
  </si>
  <si>
    <t>16</t>
  </si>
  <si>
    <t>17</t>
  </si>
  <si>
    <t>龔飛熊</t>
  </si>
  <si>
    <t>黃郁文</t>
  </si>
  <si>
    <t>18</t>
  </si>
  <si>
    <t>19</t>
  </si>
  <si>
    <t>周克中</t>
  </si>
  <si>
    <t>20</t>
  </si>
  <si>
    <t>楊梅市</t>
  </si>
  <si>
    <t>21</t>
  </si>
  <si>
    <t>黃富南</t>
  </si>
  <si>
    <t>22</t>
  </si>
  <si>
    <t>李鴻晉</t>
  </si>
  <si>
    <t>基隆市</t>
  </si>
  <si>
    <t>23</t>
  </si>
  <si>
    <t>田興龍</t>
  </si>
  <si>
    <t>謝慶堂</t>
  </si>
  <si>
    <t>24</t>
  </si>
  <si>
    <t>25</t>
  </si>
  <si>
    <t>范振祥</t>
  </si>
  <si>
    <t>桃園縣</t>
  </si>
  <si>
    <t>26</t>
  </si>
  <si>
    <t>楊育書</t>
  </si>
  <si>
    <t>27</t>
  </si>
  <si>
    <t>台東市</t>
  </si>
  <si>
    <t>28</t>
  </si>
  <si>
    <t>劉建宏</t>
  </si>
  <si>
    <t>29</t>
  </si>
  <si>
    <t>康風都</t>
  </si>
  <si>
    <t>第一名</t>
  </si>
  <si>
    <t>譚若恆</t>
  </si>
  <si>
    <t>30</t>
  </si>
  <si>
    <t>王敏政</t>
  </si>
  <si>
    <t>第二名</t>
  </si>
  <si>
    <t>31</t>
  </si>
  <si>
    <t>邱炳煌</t>
  </si>
  <si>
    <t>第三名</t>
  </si>
  <si>
    <t>32</t>
  </si>
  <si>
    <t>屏東市</t>
  </si>
  <si>
    <t>龔飛彪</t>
  </si>
  <si>
    <t>33</t>
  </si>
  <si>
    <t>劉良景</t>
  </si>
  <si>
    <t>第五名</t>
  </si>
  <si>
    <t>34</t>
  </si>
  <si>
    <t>35</t>
  </si>
  <si>
    <t>吳仕傑</t>
  </si>
  <si>
    <t>宜蘭縣</t>
  </si>
  <si>
    <t>羅步銘</t>
  </si>
  <si>
    <t>36</t>
  </si>
  <si>
    <t>吳信誠</t>
  </si>
  <si>
    <t>陳進祿</t>
  </si>
  <si>
    <t>37</t>
  </si>
  <si>
    <t>彭榮勝</t>
  </si>
  <si>
    <t>余建政</t>
  </si>
  <si>
    <t>6</t>
  </si>
  <si>
    <t>38</t>
  </si>
  <si>
    <t>余建政</t>
  </si>
  <si>
    <t>0</t>
  </si>
  <si>
    <t>NS</t>
  </si>
  <si>
    <t>NS</t>
  </si>
  <si>
    <t>39</t>
  </si>
  <si>
    <t>40</t>
  </si>
  <si>
    <t>41</t>
  </si>
  <si>
    <t>朱崇禮</t>
  </si>
  <si>
    <t>42</t>
  </si>
  <si>
    <t>W/O</t>
  </si>
  <si>
    <t>43</t>
  </si>
  <si>
    <t>鍾富宇</t>
  </si>
  <si>
    <t>44</t>
  </si>
  <si>
    <t>林道賢</t>
  </si>
  <si>
    <t>45</t>
  </si>
  <si>
    <t>李政洪</t>
  </si>
  <si>
    <t>46</t>
  </si>
  <si>
    <t>陳宏仁</t>
  </si>
  <si>
    <t>47</t>
  </si>
  <si>
    <t>陳柱明</t>
  </si>
  <si>
    <t>48</t>
  </si>
  <si>
    <t>49</t>
  </si>
  <si>
    <t>林世傑</t>
  </si>
  <si>
    <t>50</t>
  </si>
  <si>
    <t>51</t>
  </si>
  <si>
    <t>陳慶陸</t>
  </si>
  <si>
    <t>52</t>
  </si>
  <si>
    <t>高永裕</t>
  </si>
  <si>
    <t>53</t>
  </si>
  <si>
    <t>陳秋國</t>
  </si>
  <si>
    <t>54</t>
  </si>
  <si>
    <t>55</t>
  </si>
  <si>
    <t>56</t>
  </si>
  <si>
    <t>吳真彬</t>
  </si>
  <si>
    <t>57</t>
  </si>
  <si>
    <t>劉有原</t>
  </si>
  <si>
    <t>58</t>
  </si>
  <si>
    <t>59</t>
  </si>
  <si>
    <t>楊銘財</t>
  </si>
  <si>
    <t>60</t>
  </si>
  <si>
    <t>蔡木焜</t>
  </si>
  <si>
    <t>61</t>
  </si>
  <si>
    <t>陳俊嘉</t>
  </si>
  <si>
    <t>62</t>
  </si>
  <si>
    <t>葉日煌</t>
  </si>
  <si>
    <t>新竹市</t>
  </si>
  <si>
    <t>63</t>
  </si>
  <si>
    <t>64</t>
  </si>
  <si>
    <t>彰化市</t>
  </si>
  <si>
    <t>7</t>
  </si>
  <si>
    <t>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</si>
</sst>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1">
    <font>
      <sz val="12"/>
      <color indexed="8"/>
      <name val="新細明體"/>
      <family val="1"/>
    </font>
    <font>
      <sz val="10"/>
      <name val="Arial"/>
      <family val="2"/>
    </font>
    <font>
      <b/>
      <sz val="16"/>
      <name val="Arial"/>
      <family val="2"/>
    </font>
    <font>
      <b/>
      <sz val="16"/>
      <name val="細明體"/>
      <family val="3"/>
    </font>
    <font>
      <sz val="9"/>
      <name val="新細明體"/>
      <family val="1"/>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Arial"/>
      <family val="2"/>
    </font>
    <font>
      <sz val="10"/>
      <color indexed="9"/>
      <name val="Arial"/>
      <family val="2"/>
    </font>
    <font>
      <b/>
      <sz val="9"/>
      <name val="Arial"/>
      <family val="2"/>
    </font>
    <font>
      <b/>
      <sz val="7"/>
      <name val="細明體"/>
      <family val="3"/>
    </font>
    <font>
      <b/>
      <sz val="7"/>
      <name val="Arial"/>
      <family val="2"/>
    </font>
    <font>
      <sz val="7"/>
      <name val="Arial"/>
      <family val="2"/>
    </font>
    <font>
      <b/>
      <sz val="7"/>
      <color indexed="9"/>
      <name val="Arial"/>
      <family val="2"/>
    </font>
    <font>
      <sz val="6"/>
      <name val="Arial"/>
      <family val="2"/>
    </font>
    <font>
      <b/>
      <sz val="8"/>
      <name val="Arial"/>
      <family val="2"/>
    </font>
    <font>
      <b/>
      <sz val="8"/>
      <color indexed="9"/>
      <name val="Arial"/>
      <family val="2"/>
    </font>
    <font>
      <b/>
      <sz val="8"/>
      <color indexed="8"/>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8"/>
      <name val="Arial"/>
      <family val="2"/>
    </font>
    <font>
      <i/>
      <sz val="6"/>
      <color indexed="9"/>
      <name val="Arial"/>
      <family val="2"/>
    </font>
    <font>
      <i/>
      <sz val="6"/>
      <name val="Arial"/>
      <family val="2"/>
    </font>
    <font>
      <i/>
      <sz val="8.5"/>
      <color indexed="8"/>
      <name val="Arial"/>
      <family val="2"/>
    </font>
    <font>
      <i/>
      <sz val="7"/>
      <name val="Arial"/>
      <family val="2"/>
    </font>
    <font>
      <i/>
      <sz val="8.5"/>
      <name val="Arial"/>
      <family val="2"/>
    </font>
    <font>
      <sz val="12"/>
      <name val="新細明體"/>
      <family val="1"/>
    </font>
    <font>
      <sz val="10"/>
      <name val="細明體"/>
      <family val="3"/>
    </font>
    <font>
      <i/>
      <sz val="8"/>
      <name val="Arial"/>
      <family val="2"/>
    </font>
    <font>
      <sz val="8.5"/>
      <name val="細明體"/>
      <family val="3"/>
    </font>
    <font>
      <b/>
      <sz val="8.5"/>
      <color indexed="8"/>
      <name val="Arial"/>
      <family val="2"/>
    </font>
    <font>
      <sz val="10"/>
      <color indexed="8"/>
      <name val="Arial"/>
      <family val="2"/>
    </font>
    <font>
      <b/>
      <sz val="8"/>
      <name val="Tahoma"/>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0"/>
      <name val="Arial"/>
      <family val="2"/>
    </font>
    <font>
      <sz val="8.5"/>
      <color indexed="10"/>
      <name val="Arial"/>
      <family val="2"/>
    </font>
    <font>
      <sz val="9"/>
      <color indexed="8"/>
      <name val="Calibri"/>
      <family val="2"/>
    </font>
    <font>
      <sz val="9"/>
      <color indexed="8"/>
      <name val="新細明體"/>
      <family val="1"/>
    </font>
    <font>
      <b/>
      <sz val="8"/>
      <name val="新細明體"/>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right/>
      <top/>
      <bottom style="thin"/>
    </border>
    <border>
      <left style="medium"/>
      <right style="medium"/>
      <top style="medium"/>
      <bottom/>
    </border>
    <border>
      <left/>
      <right style="thin"/>
      <top style="thin"/>
      <bottom style="thin"/>
    </border>
    <border>
      <left style="thin"/>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style="thin"/>
      <top style="thin"/>
      <bottom style="thin"/>
    </border>
    <border>
      <left style="thin"/>
      <right style="thin"/>
      <top style="thin"/>
      <bottom/>
    </border>
    <border>
      <left style="thin"/>
      <right/>
      <top/>
      <bottom style="thin"/>
    </border>
    <border>
      <left style="thin"/>
      <right style="thin"/>
      <top/>
      <bottom style="thin"/>
    </border>
    <border>
      <left style="thin"/>
      <right style="thin"/>
      <top/>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3" fillId="0" borderId="0">
      <alignment vertical="center"/>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41" fillId="16" borderId="0" applyNumberFormat="0" applyBorder="0" applyAlignment="0" applyProtection="0"/>
    <xf numFmtId="0" fontId="42" fillId="0" borderId="1" applyNumberFormat="0" applyFill="0" applyAlignment="0" applyProtection="0"/>
    <xf numFmtId="0" fontId="43" fillId="4" borderId="0" applyNumberFormat="0" applyBorder="0" applyAlignment="0" applyProtection="0"/>
    <xf numFmtId="9" fontId="0" fillId="0" borderId="0" applyFont="0" applyFill="0" applyBorder="0" applyAlignment="0" applyProtection="0"/>
    <xf numFmtId="0" fontId="4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45" fillId="0" borderId="3" applyNumberFormat="0" applyFill="0" applyAlignment="0" applyProtection="0"/>
    <xf numFmtId="0" fontId="0" fillId="18" borderId="4" applyNumberFormat="0" applyFont="0" applyAlignment="0" applyProtection="0"/>
    <xf numFmtId="0" fontId="46" fillId="0" borderId="0" applyNumberFormat="0" applyFill="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2"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7" borderId="2" applyNumberFormat="0" applyAlignment="0" applyProtection="0"/>
    <xf numFmtId="0" fontId="52" fillId="17" borderId="8" applyNumberFormat="0" applyAlignment="0" applyProtection="0"/>
    <xf numFmtId="0" fontId="53" fillId="23" borderId="9" applyNumberFormat="0" applyAlignment="0" applyProtection="0"/>
    <xf numFmtId="0" fontId="54" fillId="3" borderId="0" applyNumberFormat="0" applyBorder="0" applyAlignment="0" applyProtection="0"/>
    <xf numFmtId="0" fontId="55" fillId="0" borderId="0" applyNumberFormat="0" applyFill="0" applyBorder="0" applyAlignment="0" applyProtection="0"/>
  </cellStyleXfs>
  <cellXfs count="132">
    <xf numFmtId="0" fontId="0" fillId="0" borderId="0" xfId="0" applyAlignment="1">
      <alignment vertical="center"/>
    </xf>
    <xf numFmtId="49" fontId="2" fillId="0" borderId="0" xfId="34" applyNumberFormat="1" applyFont="1" applyBorder="1" applyAlignment="1">
      <alignment vertical="top"/>
      <protection/>
    </xf>
    <xf numFmtId="49" fontId="5" fillId="0" borderId="0" xfId="34" applyNumberFormat="1" applyFont="1" applyBorder="1" applyAlignment="1">
      <alignment vertical="top"/>
      <protection/>
    </xf>
    <xf numFmtId="49" fontId="6" fillId="0" borderId="0" xfId="34" applyNumberFormat="1" applyFont="1" applyBorder="1" applyAlignment="1">
      <alignment vertical="top"/>
      <protection/>
    </xf>
    <xf numFmtId="49" fontId="7" fillId="0" borderId="0" xfId="34" applyNumberFormat="1" applyFont="1" applyBorder="1" applyAlignment="1">
      <alignment vertical="top"/>
      <protection/>
    </xf>
    <xf numFmtId="49" fontId="8" fillId="0" borderId="0" xfId="34" applyNumberFormat="1" applyFont="1" applyBorder="1" applyAlignment="1">
      <alignment horizontal="left"/>
      <protection/>
    </xf>
    <xf numFmtId="49" fontId="10" fillId="0" borderId="0" xfId="34" applyNumberFormat="1" applyFont="1" applyBorder="1" applyAlignment="1">
      <alignment horizontal="left"/>
      <protection/>
    </xf>
    <xf numFmtId="49" fontId="7" fillId="0" borderId="0" xfId="34" applyNumberFormat="1" applyFont="1" applyBorder="1" applyAlignment="1">
      <alignment horizontal="center" vertical="top"/>
      <protection/>
    </xf>
    <xf numFmtId="49" fontId="6" fillId="0" borderId="0" xfId="34" applyNumberFormat="1" applyFont="1" applyAlignment="1">
      <alignment vertical="top"/>
      <protection/>
    </xf>
    <xf numFmtId="49" fontId="6" fillId="0" borderId="0" xfId="34" applyNumberFormat="1" applyFont="1" applyAlignment="1">
      <alignment horizontal="center" vertical="top"/>
      <protection/>
    </xf>
    <xf numFmtId="0" fontId="6" fillId="0" borderId="0" xfId="34" applyFont="1" applyBorder="1" applyAlignment="1">
      <alignment vertical="top"/>
      <protection/>
    </xf>
    <xf numFmtId="49" fontId="11" fillId="0" borderId="0" xfId="34" applyNumberFormat="1" applyFont="1" applyAlignment="1" applyProtection="1">
      <alignment horizontal="left"/>
      <protection/>
    </xf>
    <xf numFmtId="49" fontId="11" fillId="0" borderId="0" xfId="34" applyNumberFormat="1" applyFont="1" applyAlignment="1" applyProtection="1">
      <alignment horizontal="left" vertical="center"/>
      <protection/>
    </xf>
    <xf numFmtId="49" fontId="1" fillId="0" borderId="0" xfId="34" applyNumberFormat="1" applyFont="1">
      <alignment/>
      <protection/>
    </xf>
    <xf numFmtId="49" fontId="11" fillId="0" borderId="0" xfId="34" applyNumberFormat="1" applyFont="1">
      <alignment/>
      <protection/>
    </xf>
    <xf numFmtId="49" fontId="12" fillId="0" borderId="0" xfId="34" applyNumberFormat="1" applyFont="1">
      <alignment/>
      <protection/>
    </xf>
    <xf numFmtId="49" fontId="13" fillId="0" borderId="0" xfId="34" applyNumberFormat="1" applyFont="1" applyBorder="1" applyAlignment="1">
      <alignment horizontal="left"/>
      <protection/>
    </xf>
    <xf numFmtId="49" fontId="12" fillId="0" borderId="0" xfId="34" applyNumberFormat="1" applyFont="1" applyAlignment="1">
      <alignment horizontal="center"/>
      <protection/>
    </xf>
    <xf numFmtId="49" fontId="1" fillId="0" borderId="0" xfId="34" applyNumberFormat="1" applyFont="1" applyAlignment="1">
      <alignment horizontal="center"/>
      <protection/>
    </xf>
    <xf numFmtId="0" fontId="1" fillId="0" borderId="0" xfId="34" applyFont="1">
      <alignment/>
      <protection/>
    </xf>
    <xf numFmtId="49" fontId="14" fillId="17" borderId="0" xfId="34" applyNumberFormat="1" applyFont="1" applyFill="1" applyBorder="1" applyAlignment="1">
      <alignment vertical="center"/>
      <protection/>
    </xf>
    <xf numFmtId="49" fontId="15" fillId="17" borderId="0" xfId="34" applyNumberFormat="1" applyFont="1" applyFill="1" applyBorder="1" applyAlignment="1">
      <alignment vertical="center"/>
      <protection/>
    </xf>
    <xf numFmtId="49" fontId="15" fillId="17" borderId="0" xfId="34" applyNumberFormat="1" applyFont="1" applyFill="1" applyAlignment="1">
      <alignment vertical="center"/>
      <protection/>
    </xf>
    <xf numFmtId="49" fontId="16" fillId="17" borderId="0" xfId="34" applyNumberFormat="1" applyFont="1" applyFill="1" applyAlignment="1">
      <alignment vertical="center"/>
      <protection/>
    </xf>
    <xf numFmtId="49" fontId="17" fillId="17" borderId="0" xfId="34" applyNumberFormat="1" applyFont="1" applyFill="1" applyBorder="1" applyAlignment="1">
      <alignment vertical="center"/>
      <protection/>
    </xf>
    <xf numFmtId="49" fontId="15" fillId="17" borderId="0" xfId="34" applyNumberFormat="1" applyFont="1" applyFill="1" applyBorder="1" applyAlignment="1">
      <alignment horizontal="right" vertical="center"/>
      <protection/>
    </xf>
    <xf numFmtId="49" fontId="17" fillId="17" borderId="0" xfId="34" applyNumberFormat="1" applyFont="1" applyFill="1" applyAlignment="1">
      <alignment horizontal="center" vertical="center"/>
      <protection/>
    </xf>
    <xf numFmtId="49" fontId="14" fillId="17" borderId="0" xfId="34" applyNumberFormat="1" applyFont="1" applyFill="1" applyBorder="1" applyAlignment="1">
      <alignment horizontal="center" vertical="center"/>
      <protection/>
    </xf>
    <xf numFmtId="49" fontId="18" fillId="0" borderId="0" xfId="34" applyNumberFormat="1" applyFont="1" applyBorder="1" applyAlignment="1">
      <alignment vertical="center"/>
      <protection/>
    </xf>
    <xf numFmtId="0" fontId="18" fillId="0" borderId="0" xfId="34" applyFont="1" applyBorder="1" applyAlignment="1">
      <alignment vertical="center"/>
      <protection/>
    </xf>
    <xf numFmtId="49" fontId="19" fillId="0" borderId="10" xfId="34" applyNumberFormat="1" applyFont="1" applyBorder="1" applyAlignment="1">
      <alignment vertical="center"/>
      <protection/>
    </xf>
    <xf numFmtId="49" fontId="1" fillId="0" borderId="10" xfId="34" applyNumberFormat="1" applyFont="1" applyBorder="1" applyAlignment="1">
      <alignment vertical="center"/>
      <protection/>
    </xf>
    <xf numFmtId="49" fontId="20" fillId="0" borderId="10" xfId="34" applyNumberFormat="1" applyFont="1" applyBorder="1" applyAlignment="1">
      <alignment vertical="center"/>
      <protection/>
    </xf>
    <xf numFmtId="49" fontId="19" fillId="0" borderId="10" xfId="45" applyNumberFormat="1" applyFont="1" applyBorder="1" applyAlignment="1" applyProtection="1">
      <alignment vertical="center"/>
      <protection locked="0"/>
    </xf>
    <xf numFmtId="49" fontId="21" fillId="0" borderId="10" xfId="34" applyNumberFormat="1" applyFont="1" applyBorder="1" applyAlignment="1">
      <alignment horizontal="right" vertical="center"/>
      <protection/>
    </xf>
    <xf numFmtId="49" fontId="20" fillId="0" borderId="10" xfId="34" applyNumberFormat="1" applyFont="1" applyBorder="1" applyAlignment="1">
      <alignment horizontal="center" vertical="center"/>
      <protection/>
    </xf>
    <xf numFmtId="49" fontId="19" fillId="0" borderId="10" xfId="34" applyNumberFormat="1" applyFont="1" applyBorder="1" applyAlignment="1">
      <alignment horizontal="center" vertical="center"/>
      <protection/>
    </xf>
    <xf numFmtId="49" fontId="19" fillId="0" borderId="0" xfId="34" applyNumberFormat="1" applyFont="1" applyBorder="1" applyAlignment="1">
      <alignment vertical="center"/>
      <protection/>
    </xf>
    <xf numFmtId="0" fontId="19" fillId="0" borderId="0" xfId="34" applyFont="1" applyBorder="1" applyAlignment="1">
      <alignment vertical="center"/>
      <protection/>
    </xf>
    <xf numFmtId="49" fontId="16" fillId="17" borderId="0" xfId="34" applyNumberFormat="1" applyFont="1" applyFill="1" applyAlignment="1">
      <alignment horizontal="right" vertical="center"/>
      <protection/>
    </xf>
    <xf numFmtId="49" fontId="16" fillId="17" borderId="0" xfId="34" applyNumberFormat="1" applyFont="1" applyFill="1" applyAlignment="1">
      <alignment horizontal="center" vertical="center"/>
      <protection/>
    </xf>
    <xf numFmtId="49" fontId="22" fillId="17" borderId="0" xfId="34" applyNumberFormat="1" applyFont="1" applyFill="1" applyAlignment="1">
      <alignment horizontal="center" vertical="center"/>
      <protection/>
    </xf>
    <xf numFmtId="49" fontId="22" fillId="17" borderId="0" xfId="34" applyNumberFormat="1" applyFont="1" applyFill="1" applyAlignment="1">
      <alignment horizontal="left" vertical="center"/>
      <protection/>
    </xf>
    <xf numFmtId="49" fontId="16" fillId="17" borderId="0" xfId="34" applyNumberFormat="1" applyFont="1" applyFill="1" applyAlignment="1">
      <alignment horizontal="left" vertical="center"/>
      <protection/>
    </xf>
    <xf numFmtId="49" fontId="23" fillId="17" borderId="0" xfId="34" applyNumberFormat="1" applyFont="1" applyFill="1" applyAlignment="1">
      <alignment horizontal="center" vertical="center"/>
      <protection/>
    </xf>
    <xf numFmtId="49" fontId="18" fillId="0" borderId="0" xfId="34" applyNumberFormat="1" applyFont="1" applyAlignment="1">
      <alignment vertical="center"/>
      <protection/>
    </xf>
    <xf numFmtId="0" fontId="18" fillId="0" borderId="0" xfId="34" applyFont="1" applyAlignment="1">
      <alignment vertical="center"/>
      <protection/>
    </xf>
    <xf numFmtId="49" fontId="18" fillId="17" borderId="0" xfId="34" applyNumberFormat="1" applyFont="1" applyFill="1" applyAlignment="1">
      <alignment horizontal="right" vertical="center"/>
      <protection/>
    </xf>
    <xf numFmtId="49" fontId="18" fillId="0" borderId="0" xfId="34" applyNumberFormat="1" applyFont="1" applyFill="1" applyAlignment="1">
      <alignment horizontal="center" vertical="center"/>
      <protection/>
    </xf>
    <xf numFmtId="0" fontId="18" fillId="0" borderId="0" xfId="34" applyNumberFormat="1" applyFont="1" applyFill="1" applyAlignment="1">
      <alignment horizontal="center" vertical="center"/>
      <protection/>
    </xf>
    <xf numFmtId="49" fontId="18" fillId="0" borderId="0" xfId="34" applyNumberFormat="1" applyFont="1" applyFill="1" applyAlignment="1">
      <alignment horizontal="left" vertical="center"/>
      <protection/>
    </xf>
    <xf numFmtId="49" fontId="1" fillId="0" borderId="0" xfId="34" applyNumberFormat="1" applyFont="1" applyFill="1" applyAlignment="1">
      <alignment vertical="center"/>
      <protection/>
    </xf>
    <xf numFmtId="49" fontId="24" fillId="0" borderId="0" xfId="34" applyNumberFormat="1" applyFont="1" applyFill="1" applyAlignment="1">
      <alignment horizontal="center" vertical="center"/>
      <protection/>
    </xf>
    <xf numFmtId="49" fontId="25" fillId="17" borderId="0" xfId="34" applyNumberFormat="1" applyFont="1" applyFill="1" applyBorder="1" applyAlignment="1">
      <alignment horizontal="center" vertical="center"/>
      <protection/>
    </xf>
    <xf numFmtId="0" fontId="26" fillId="0" borderId="11" xfId="34" applyNumberFormat="1" applyFont="1" applyFill="1" applyBorder="1" applyAlignment="1">
      <alignment vertical="center"/>
      <protection/>
    </xf>
    <xf numFmtId="0" fontId="26" fillId="4" borderId="11" xfId="34" applyNumberFormat="1" applyFont="1" applyFill="1" applyBorder="1" applyAlignment="1">
      <alignment horizontal="center" vertical="center"/>
      <protection/>
    </xf>
    <xf numFmtId="0" fontId="25" fillId="0" borderId="11" xfId="34" applyNumberFormat="1" applyFont="1" applyFill="1" applyBorder="1" applyAlignment="1">
      <alignment vertical="center"/>
      <protection/>
    </xf>
    <xf numFmtId="49" fontId="27" fillId="0" borderId="11" xfId="34" applyNumberFormat="1" applyFont="1" applyFill="1" applyBorder="1" applyAlignment="1">
      <alignment horizontal="left" vertical="center"/>
      <protection/>
    </xf>
    <xf numFmtId="49" fontId="27" fillId="0" borderId="11" xfId="34" applyNumberFormat="1" applyFont="1" applyFill="1" applyBorder="1" applyAlignment="1">
      <alignment horizontal="center" vertical="center"/>
      <protection/>
    </xf>
    <xf numFmtId="49" fontId="26" fillId="0" borderId="11" xfId="34" applyNumberFormat="1" applyFont="1" applyFill="1" applyBorder="1" applyAlignment="1">
      <alignment horizontal="left" vertical="center"/>
      <protection/>
    </xf>
    <xf numFmtId="49" fontId="27" fillId="0" borderId="0" xfId="34" applyNumberFormat="1" applyFont="1" applyFill="1" applyAlignment="1">
      <alignment horizontal="left" vertical="center"/>
      <protection/>
    </xf>
    <xf numFmtId="49" fontId="27" fillId="0" borderId="0" xfId="34" applyNumberFormat="1" applyFont="1" applyFill="1" applyAlignment="1">
      <alignment horizontal="center" vertical="center"/>
      <protection/>
    </xf>
    <xf numFmtId="49" fontId="26" fillId="0" borderId="0" xfId="34" applyNumberFormat="1" applyFont="1" applyFill="1" applyAlignment="1">
      <alignment horizontal="left" vertical="center"/>
      <protection/>
    </xf>
    <xf numFmtId="49" fontId="26" fillId="0" borderId="0" xfId="34" applyNumberFormat="1" applyFont="1" applyFill="1" applyAlignment="1">
      <alignment horizontal="center" vertical="center"/>
      <protection/>
    </xf>
    <xf numFmtId="49" fontId="1" fillId="24" borderId="0" xfId="34" applyNumberFormat="1" applyFont="1" applyFill="1" applyAlignment="1">
      <alignment vertical="center"/>
      <protection/>
    </xf>
    <xf numFmtId="49" fontId="1" fillId="0" borderId="0" xfId="34" applyNumberFormat="1" applyFont="1" applyAlignment="1">
      <alignment vertical="center"/>
      <protection/>
    </xf>
    <xf numFmtId="0" fontId="1" fillId="0" borderId="12" xfId="34" applyFont="1" applyBorder="1" applyAlignment="1">
      <alignment vertical="center"/>
      <protection/>
    </xf>
    <xf numFmtId="0" fontId="1" fillId="0" borderId="0" xfId="34" applyFont="1" applyAlignment="1">
      <alignment vertical="center"/>
      <protection/>
    </xf>
    <xf numFmtId="49" fontId="26" fillId="17" borderId="0" xfId="34" applyNumberFormat="1" applyFont="1" applyFill="1" applyBorder="1" applyAlignment="1">
      <alignment horizontal="center" vertical="center"/>
      <protection/>
    </xf>
    <xf numFmtId="0" fontId="28" fillId="25" borderId="13" xfId="34" applyNumberFormat="1" applyFont="1" applyFill="1" applyBorder="1" applyAlignment="1">
      <alignment horizontal="right" vertical="center"/>
      <protection/>
    </xf>
    <xf numFmtId="49" fontId="27" fillId="0" borderId="14" xfId="34" applyNumberFormat="1" applyFont="1" applyFill="1" applyBorder="1" applyAlignment="1">
      <alignment horizontal="left" vertical="center"/>
      <protection/>
    </xf>
    <xf numFmtId="49" fontId="29" fillId="25" borderId="15" xfId="34" applyNumberFormat="1" applyFont="1" applyFill="1" applyBorder="1" applyAlignment="1">
      <alignment horizontal="left" vertical="center"/>
      <protection/>
    </xf>
    <xf numFmtId="0" fontId="1" fillId="0" borderId="16" xfId="34" applyFont="1" applyBorder="1" applyAlignment="1">
      <alignment vertical="center"/>
      <protection/>
    </xf>
    <xf numFmtId="49" fontId="26" fillId="0" borderId="17" xfId="34" applyNumberFormat="1" applyFont="1" applyFill="1" applyBorder="1" applyAlignment="1">
      <alignment horizontal="center" vertical="center"/>
      <protection/>
    </xf>
    <xf numFmtId="49" fontId="27" fillId="0" borderId="14" xfId="34" applyNumberFormat="1" applyFont="1" applyFill="1" applyBorder="1" applyAlignment="1">
      <alignment horizontal="center" vertical="center"/>
      <protection/>
    </xf>
    <xf numFmtId="49" fontId="27" fillId="0" borderId="18" xfId="34" applyNumberFormat="1" applyFont="1" applyFill="1" applyBorder="1" applyAlignment="1">
      <alignment horizontal="center" vertical="center"/>
      <protection/>
    </xf>
    <xf numFmtId="49" fontId="26" fillId="0" borderId="0" xfId="34" applyNumberFormat="1" applyFont="1" applyFill="1" applyBorder="1" applyAlignment="1">
      <alignment horizontal="center" vertical="center"/>
      <protection/>
    </xf>
    <xf numFmtId="49" fontId="23" fillId="0" borderId="0" xfId="34" applyNumberFormat="1" applyFont="1" applyFill="1" applyBorder="1" applyAlignment="1">
      <alignment horizontal="center" vertical="center"/>
      <protection/>
    </xf>
    <xf numFmtId="49" fontId="28" fillId="25" borderId="18" xfId="34" applyNumberFormat="1" applyFont="1" applyFill="1" applyBorder="1" applyAlignment="1">
      <alignment horizontal="center" vertical="center"/>
      <protection/>
    </xf>
    <xf numFmtId="49" fontId="26" fillId="0" borderId="11" xfId="34" applyNumberFormat="1" applyFont="1" applyFill="1" applyBorder="1" applyAlignment="1">
      <alignment horizontal="center" vertical="center"/>
      <protection/>
    </xf>
    <xf numFmtId="49" fontId="27" fillId="0" borderId="0" xfId="34" applyNumberFormat="1" applyFont="1" applyFill="1" applyBorder="1" applyAlignment="1">
      <alignment horizontal="center" vertical="center"/>
      <protection/>
    </xf>
    <xf numFmtId="49" fontId="26" fillId="0" borderId="15" xfId="34" applyNumberFormat="1" applyFont="1" applyFill="1" applyBorder="1" applyAlignment="1">
      <alignment horizontal="center" vertical="center"/>
      <protection/>
    </xf>
    <xf numFmtId="49" fontId="29" fillId="25" borderId="15" xfId="34" applyNumberFormat="1" applyFont="1" applyFill="1" applyBorder="1" applyAlignment="1">
      <alignment horizontal="center" vertical="center"/>
      <protection/>
    </xf>
    <xf numFmtId="49" fontId="30" fillId="0" borderId="17" xfId="34" applyNumberFormat="1" applyFont="1" applyFill="1" applyBorder="1" applyAlignment="1">
      <alignment horizontal="center" vertical="center"/>
      <protection/>
    </xf>
    <xf numFmtId="49" fontId="26" fillId="0" borderId="18" xfId="34" applyNumberFormat="1" applyFont="1" applyFill="1" applyBorder="1" applyAlignment="1">
      <alignment horizontal="center" vertical="center"/>
      <protection/>
    </xf>
    <xf numFmtId="49" fontId="30" fillId="0" borderId="0" xfId="34" applyNumberFormat="1" applyFont="1" applyFill="1" applyBorder="1" applyAlignment="1">
      <alignment horizontal="center" vertical="center"/>
      <protection/>
    </xf>
    <xf numFmtId="49" fontId="29" fillId="25" borderId="18" xfId="34" applyNumberFormat="1" applyFont="1" applyFill="1" applyBorder="1" applyAlignment="1">
      <alignment horizontal="center" vertical="center"/>
      <protection/>
    </xf>
    <xf numFmtId="0" fontId="1" fillId="0" borderId="19" xfId="34" applyFont="1" applyBorder="1" applyAlignment="1">
      <alignment vertical="center"/>
      <protection/>
    </xf>
    <xf numFmtId="49" fontId="31" fillId="24" borderId="0" xfId="34" applyNumberFormat="1" applyFont="1" applyFill="1" applyBorder="1" applyAlignment="1">
      <alignment horizontal="center" vertical="center"/>
      <protection/>
    </xf>
    <xf numFmtId="49" fontId="32" fillId="0" borderId="0" xfId="34" applyNumberFormat="1" applyFont="1" applyAlignment="1">
      <alignment horizontal="center" vertical="center"/>
      <protection/>
    </xf>
    <xf numFmtId="49" fontId="29" fillId="25" borderId="0" xfId="34" applyNumberFormat="1" applyFont="1" applyFill="1" applyBorder="1" applyAlignment="1">
      <alignment horizontal="center" vertical="center"/>
      <protection/>
    </xf>
    <xf numFmtId="49" fontId="26" fillId="24" borderId="18" xfId="34" applyNumberFormat="1" applyFont="1" applyFill="1" applyBorder="1" applyAlignment="1">
      <alignment horizontal="center" vertical="center"/>
      <protection/>
    </xf>
    <xf numFmtId="0" fontId="34" fillId="24" borderId="20" xfId="33" applyFont="1" applyFill="1" applyBorder="1" applyAlignment="1">
      <alignment horizontal="center" vertical="center"/>
      <protection/>
    </xf>
    <xf numFmtId="0" fontId="1" fillId="0" borderId="21" xfId="34" applyFont="1" applyBorder="1" applyAlignment="1">
      <alignment vertical="center"/>
      <protection/>
    </xf>
    <xf numFmtId="49" fontId="35" fillId="25" borderId="15" xfId="34" applyNumberFormat="1" applyFont="1" applyFill="1" applyBorder="1" applyAlignment="1">
      <alignment horizontal="center" vertical="center"/>
      <protection/>
    </xf>
    <xf numFmtId="49" fontId="22" fillId="16" borderId="0" xfId="34" applyNumberFormat="1" applyFont="1" applyFill="1" applyAlignment="1">
      <alignment horizontal="center" vertical="center"/>
      <protection/>
    </xf>
    <xf numFmtId="49" fontId="26" fillId="16" borderId="0" xfId="34" applyNumberFormat="1" applyFont="1" applyFill="1" applyAlignment="1">
      <alignment horizontal="center" vertical="center"/>
      <protection/>
    </xf>
    <xf numFmtId="0" fontId="1" fillId="0" borderId="20" xfId="34" applyFont="1" applyBorder="1" applyAlignment="1">
      <alignment vertical="center"/>
      <protection/>
    </xf>
    <xf numFmtId="49" fontId="27" fillId="16" borderId="11" xfId="34" applyNumberFormat="1" applyFont="1" applyFill="1" applyBorder="1" applyAlignment="1">
      <alignment horizontal="center" vertical="center"/>
      <protection/>
    </xf>
    <xf numFmtId="49" fontId="26" fillId="16" borderId="11" xfId="34" applyNumberFormat="1" applyFont="1" applyFill="1" applyBorder="1" applyAlignment="1">
      <alignment horizontal="center" vertical="center"/>
      <protection/>
    </xf>
    <xf numFmtId="49" fontId="16" fillId="16" borderId="0" xfId="34" applyNumberFormat="1" applyFont="1" applyFill="1" applyAlignment="1">
      <alignment horizontal="center" vertical="center"/>
      <protection/>
    </xf>
    <xf numFmtId="49" fontId="26" fillId="24" borderId="0" xfId="34" applyNumberFormat="1" applyFont="1" applyFill="1" applyBorder="1" applyAlignment="1">
      <alignment horizontal="center" vertical="center"/>
      <protection/>
    </xf>
    <xf numFmtId="49" fontId="23" fillId="16" borderId="0" xfId="34" applyNumberFormat="1" applyFont="1" applyFill="1" applyBorder="1" applyAlignment="1">
      <alignment horizontal="center" vertical="center"/>
      <protection/>
    </xf>
    <xf numFmtId="49" fontId="35" fillId="26" borderId="15" xfId="34" applyNumberFormat="1" applyFont="1" applyFill="1" applyBorder="1" applyAlignment="1">
      <alignment horizontal="center" vertical="center"/>
      <protection/>
    </xf>
    <xf numFmtId="49" fontId="27" fillId="16" borderId="22" xfId="34" applyNumberFormat="1" applyFont="1" applyFill="1" applyBorder="1" applyAlignment="1">
      <alignment horizontal="center" vertical="center"/>
      <protection/>
    </xf>
    <xf numFmtId="0" fontId="1" fillId="0" borderId="23" xfId="34" applyFont="1" applyBorder="1" applyAlignment="1">
      <alignment vertical="center"/>
      <protection/>
    </xf>
    <xf numFmtId="49" fontId="32" fillId="24" borderId="0" xfId="34" applyNumberFormat="1" applyFont="1" applyFill="1" applyBorder="1" applyAlignment="1">
      <alignment horizontal="center" vertical="center"/>
      <protection/>
    </xf>
    <xf numFmtId="49" fontId="26" fillId="16" borderId="17" xfId="34" applyNumberFormat="1" applyFont="1" applyFill="1" applyBorder="1" applyAlignment="1">
      <alignment horizontal="center" vertical="center"/>
      <protection/>
    </xf>
    <xf numFmtId="49" fontId="27" fillId="16" borderId="0" xfId="34" applyNumberFormat="1" applyFont="1" applyFill="1" applyAlignment="1">
      <alignment horizontal="center" vertical="center"/>
      <protection/>
    </xf>
    <xf numFmtId="0" fontId="1" fillId="0" borderId="24" xfId="34" applyFont="1" applyBorder="1" applyAlignment="1">
      <alignment vertical="center"/>
      <protection/>
    </xf>
    <xf numFmtId="0" fontId="36" fillId="0" borderId="11" xfId="34" applyNumberFormat="1" applyFont="1" applyFill="1" applyBorder="1" applyAlignment="1">
      <alignment vertical="center"/>
      <protection/>
    </xf>
    <xf numFmtId="49" fontId="25" fillId="0" borderId="0" xfId="34" applyNumberFormat="1" applyFont="1" applyFill="1" applyBorder="1" applyAlignment="1">
      <alignment horizontal="center" vertical="center"/>
      <protection/>
    </xf>
    <xf numFmtId="1" fontId="26" fillId="0" borderId="0" xfId="34" applyNumberFormat="1" applyFont="1" applyFill="1" applyBorder="1" applyAlignment="1">
      <alignment horizontal="center" vertical="center"/>
      <protection/>
    </xf>
    <xf numFmtId="49" fontId="37" fillId="0" borderId="0" xfId="34" applyNumberFormat="1" applyFont="1" applyFill="1" applyBorder="1" applyAlignment="1">
      <alignment vertical="center"/>
      <protection/>
    </xf>
    <xf numFmtId="49" fontId="38" fillId="0" borderId="0" xfId="34" applyNumberFormat="1" applyFont="1" applyFill="1" applyBorder="1" applyAlignment="1">
      <alignment vertical="center"/>
      <protection/>
    </xf>
    <xf numFmtId="49" fontId="30" fillId="0" borderId="0" xfId="34" applyNumberFormat="1" applyFont="1" applyFill="1" applyBorder="1" applyAlignment="1">
      <alignment horizontal="right" vertical="center"/>
      <protection/>
    </xf>
    <xf numFmtId="0" fontId="1" fillId="0" borderId="0" xfId="34">
      <alignment/>
      <protection/>
    </xf>
    <xf numFmtId="0" fontId="1" fillId="0" borderId="0" xfId="34" applyBorder="1">
      <alignment/>
      <protection/>
    </xf>
    <xf numFmtId="0" fontId="1" fillId="0" borderId="0" xfId="34" applyFont="1" applyBorder="1">
      <alignment/>
      <protection/>
    </xf>
    <xf numFmtId="0" fontId="23" fillId="0" borderId="0" xfId="34" applyFont="1" applyBorder="1">
      <alignment/>
      <protection/>
    </xf>
    <xf numFmtId="49" fontId="1" fillId="0" borderId="0" xfId="34" applyNumberFormat="1">
      <alignment/>
      <protection/>
    </xf>
    <xf numFmtId="49" fontId="16" fillId="0" borderId="0" xfId="34" applyNumberFormat="1" applyFont="1">
      <alignment/>
      <protection/>
    </xf>
    <xf numFmtId="0" fontId="23" fillId="0" borderId="0" xfId="34" applyFont="1">
      <alignment/>
      <protection/>
    </xf>
    <xf numFmtId="0" fontId="56" fillId="0" borderId="23" xfId="34" applyFont="1" applyBorder="1" applyAlignment="1">
      <alignment vertical="center"/>
      <protection/>
    </xf>
    <xf numFmtId="49" fontId="57" fillId="0" borderId="14" xfId="34" applyNumberFormat="1" applyFont="1" applyFill="1" applyBorder="1" applyAlignment="1">
      <alignment horizontal="center" vertical="center"/>
      <protection/>
    </xf>
    <xf numFmtId="49" fontId="26" fillId="0" borderId="14" xfId="34" applyNumberFormat="1" applyFont="1" applyFill="1" applyBorder="1" applyAlignment="1">
      <alignment horizontal="center" vertical="center"/>
      <protection/>
    </xf>
    <xf numFmtId="49" fontId="57" fillId="0" borderId="11" xfId="34" applyNumberFormat="1" applyFont="1" applyFill="1" applyBorder="1" applyAlignment="1">
      <alignment horizontal="center" vertical="center"/>
      <protection/>
    </xf>
    <xf numFmtId="0" fontId="56" fillId="0" borderId="24" xfId="34" applyFont="1" applyBorder="1" applyAlignment="1">
      <alignment vertical="center"/>
      <protection/>
    </xf>
    <xf numFmtId="14" fontId="19" fillId="0" borderId="10" xfId="34" applyNumberFormat="1" applyFont="1" applyFill="1" applyBorder="1" applyAlignment="1">
      <alignment horizontal="left" vertical="center"/>
      <protection/>
    </xf>
    <xf numFmtId="0" fontId="34" fillId="24" borderId="21" xfId="33" applyFont="1" applyFill="1" applyBorder="1" applyAlignment="1">
      <alignment horizontal="center" vertical="center"/>
      <protection/>
    </xf>
    <xf numFmtId="0" fontId="34" fillId="24" borderId="23" xfId="33" applyFont="1" applyFill="1" applyBorder="1" applyAlignment="1">
      <alignment horizontal="center" vertical="center"/>
      <protection/>
    </xf>
    <xf numFmtId="0" fontId="34" fillId="24" borderId="24" xfId="33" applyFont="1" applyFill="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貨幣 2" xfId="44"/>
    <cellStyle name="貨幣 2 2"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5">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590550</xdr:colOff>
      <xdr:row>0</xdr:row>
      <xdr:rowOff>76200</xdr:rowOff>
    </xdr:from>
    <xdr:ext cx="1209675" cy="552450"/>
    <xdr:sp>
      <xdr:nvSpPr>
        <xdr:cNvPr id="1" name="文字方塊 1"/>
        <xdr:cNvSpPr txBox="1">
          <a:spLocks noChangeArrowheads="1"/>
        </xdr:cNvSpPr>
      </xdr:nvSpPr>
      <xdr:spPr>
        <a:xfrm>
          <a:off x="4572000" y="76200"/>
          <a:ext cx="1209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40</a:t>
          </a:r>
          <a:r>
            <a:rPr lang="en-US" cap="none" sz="900" b="0" i="0" u="none" baseline="0">
              <a:solidFill>
                <a:srgbClr val="000000"/>
              </a:solidFill>
              <a:latin typeface="新細明體"/>
              <a:ea typeface="新細明體"/>
              <a:cs typeface="新細明體"/>
            </a:rPr>
            <a:t>男單雙</a:t>
          </a:r>
          <a:r>
            <a:rPr lang="en-US" cap="none" sz="900" b="0" i="0" u="none" baseline="0">
              <a:solidFill>
                <a:srgbClr val="000000"/>
              </a:solidFill>
              <a:latin typeface="Calibri"/>
              <a:ea typeface="Calibri"/>
              <a:cs typeface="Calibri"/>
            </a:rPr>
            <a:t>, 50</a:t>
          </a:r>
          <a:r>
            <a:rPr lang="en-US" cap="none" sz="900" b="0" i="0" u="none" baseline="0">
              <a:solidFill>
                <a:srgbClr val="000000"/>
              </a:solidFill>
              <a:latin typeface="新細明體"/>
              <a:ea typeface="新細明體"/>
              <a:cs typeface="新細明體"/>
            </a:rPr>
            <a:t>男單雙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1/25</a:t>
          </a:r>
          <a:r>
            <a:rPr lang="en-US" cap="none" sz="900" b="0" i="0" u="none" baseline="0">
              <a:solidFill>
                <a:srgbClr val="000000"/>
              </a:solidFill>
              <a:latin typeface="新細明體"/>
              <a:ea typeface="新細明體"/>
              <a:cs typeface="新細明體"/>
            </a:rPr>
            <a:t>及</a:t>
          </a:r>
          <a:r>
            <a:rPr lang="en-US" cap="none" sz="900" b="0" i="0" u="none" baseline="0">
              <a:solidFill>
                <a:srgbClr val="000000"/>
              </a:solidFill>
              <a:latin typeface="Calibri"/>
              <a:ea typeface="Calibri"/>
              <a:cs typeface="Calibri"/>
            </a:rPr>
            <a:t>1/26</a:t>
          </a:r>
          <a:r>
            <a:rPr lang="en-US" cap="none" sz="900" b="0" i="0" u="none" baseline="0">
              <a:solidFill>
                <a:srgbClr val="000000"/>
              </a:solidFill>
              <a:latin typeface="新細明體"/>
              <a:ea typeface="新細明體"/>
              <a:cs typeface="新細明體"/>
            </a:rPr>
            <a:t>賽程請至</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新細明體"/>
              <a:ea typeface="新細明體"/>
              <a:cs typeface="新細明體"/>
            </a:rPr>
            <a:t>大林軟網球場</a:t>
          </a:r>
        </a:p>
      </xdr:txBody>
    </xdr:sp>
    <xdr:clientData/>
  </xdr:oneCellAnchor>
  <xdr:twoCellAnchor editAs="oneCell">
    <xdr:from>
      <xdr:col>15</xdr:col>
      <xdr:colOff>28575</xdr:colOff>
      <xdr:row>0</xdr:row>
      <xdr:rowOff>19050</xdr:rowOff>
    </xdr:from>
    <xdr:to>
      <xdr:col>15</xdr:col>
      <xdr:colOff>600075</xdr:colOff>
      <xdr:row>1</xdr:row>
      <xdr:rowOff>104775</xdr:rowOff>
    </xdr:to>
    <xdr:pic>
      <xdr:nvPicPr>
        <xdr:cNvPr id="2" name="Picture 9" descr="ccta_logo"/>
        <xdr:cNvPicPr preferRelativeResize="1">
          <a:picLocks noChangeAspect="1"/>
        </xdr:cNvPicPr>
      </xdr:nvPicPr>
      <xdr:blipFill>
        <a:blip r:embed="rId1"/>
        <a:stretch>
          <a:fillRect/>
        </a:stretch>
      </xdr:blipFill>
      <xdr:spPr>
        <a:xfrm>
          <a:off x="5810250" y="19050"/>
          <a:ext cx="57150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013%20July\2012%20F\DATA\veteran%202013\100%20veteran\50&#27506;&#320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Boys Si Main 16"/>
      <sheetName val="Boys Si Main 24&amp;32"/>
      <sheetName val="Boys Si Main 48&amp;64"/>
      <sheetName val="Boys Si Main 96&amp;128"/>
      <sheetName val="Girls Si Main 16"/>
      <sheetName val="Girls Si Main 24&amp;32"/>
      <sheetName val="Girls Si Main 48&amp;64"/>
      <sheetName val="Girls Si Main 96&amp;128"/>
      <sheetName val="Boys Do Main 16"/>
      <sheetName val="Boys Do Main 24&amp;32"/>
      <sheetName val="Boys Do Main 48&amp;64"/>
      <sheetName val="Girls Do Main 16"/>
      <sheetName val="Girls Do Main 24&amp;32"/>
      <sheetName val="Girls Do Main 48&amp;64"/>
      <sheetName val="50歲組"/>
    </sheetNames>
    <sheetDataSet>
      <sheetData sheetId="0">
        <row r="8">
          <cell r="A8" t="str">
            <v>全國壯年網球排名賽</v>
          </cell>
        </row>
        <row r="10">
          <cell r="C10" t="str">
            <v>台南市</v>
          </cell>
          <cell r="D10" t="str">
            <v>50歲組</v>
          </cell>
          <cell r="E10" t="str">
            <v>王由之</v>
          </cell>
        </row>
      </sheetData>
      <sheetData sheetId="1">
        <row r="7">
          <cell r="A7">
            <v>1</v>
          </cell>
          <cell r="B7" t="str">
            <v>吳金泉</v>
          </cell>
          <cell r="P7">
            <v>999</v>
          </cell>
        </row>
        <row r="8">
          <cell r="A8">
            <v>2</v>
          </cell>
          <cell r="B8" t="str">
            <v>林榮基</v>
          </cell>
          <cell r="D8" t="str">
            <v>台中市</v>
          </cell>
          <cell r="P8">
            <v>2</v>
          </cell>
        </row>
        <row r="9">
          <cell r="A9">
            <v>3</v>
          </cell>
          <cell r="B9" t="str">
            <v>賴昆光</v>
          </cell>
          <cell r="D9" t="str">
            <v>屏東縣</v>
          </cell>
          <cell r="P9">
            <v>999</v>
          </cell>
        </row>
        <row r="10">
          <cell r="A10">
            <v>4</v>
          </cell>
          <cell r="B10" t="str">
            <v>陳柱明</v>
          </cell>
          <cell r="D10" t="str">
            <v>高雄市</v>
          </cell>
          <cell r="P10">
            <v>999</v>
          </cell>
        </row>
        <row r="11">
          <cell r="A11">
            <v>5</v>
          </cell>
          <cell r="B11" t="str">
            <v>黃旭生</v>
          </cell>
          <cell r="D11" t="str">
            <v>高雄市</v>
          </cell>
          <cell r="P11">
            <v>999</v>
          </cell>
        </row>
        <row r="12">
          <cell r="A12">
            <v>6</v>
          </cell>
          <cell r="B12" t="str">
            <v>張健一</v>
          </cell>
          <cell r="D12" t="str">
            <v>雲林縣</v>
          </cell>
          <cell r="P12">
            <v>999</v>
          </cell>
        </row>
        <row r="13">
          <cell r="A13">
            <v>7</v>
          </cell>
          <cell r="B13" t="str">
            <v>林世齡</v>
          </cell>
          <cell r="D13" t="str">
            <v>臺北市</v>
          </cell>
          <cell r="P13">
            <v>999</v>
          </cell>
        </row>
        <row r="14">
          <cell r="A14">
            <v>8</v>
          </cell>
          <cell r="B14" t="str">
            <v>邱炳煌</v>
          </cell>
          <cell r="D14" t="str">
            <v>屏東縣</v>
          </cell>
          <cell r="P14">
            <v>11</v>
          </cell>
        </row>
        <row r="15">
          <cell r="A15">
            <v>9</v>
          </cell>
          <cell r="B15" t="str">
            <v>何永隆</v>
          </cell>
          <cell r="D15" t="str">
            <v>台中市</v>
          </cell>
          <cell r="P15">
            <v>999</v>
          </cell>
        </row>
        <row r="16">
          <cell r="A16">
            <v>10</v>
          </cell>
          <cell r="B16" t="str">
            <v>鄧正忠</v>
          </cell>
          <cell r="D16" t="str">
            <v>宜蘭縣</v>
          </cell>
          <cell r="P16">
            <v>999</v>
          </cell>
        </row>
        <row r="17">
          <cell r="A17">
            <v>11</v>
          </cell>
          <cell r="B17" t="str">
            <v>龔飛熊</v>
          </cell>
          <cell r="D17" t="str">
            <v>高雄市</v>
          </cell>
          <cell r="P17">
            <v>2</v>
          </cell>
        </row>
        <row r="18">
          <cell r="A18">
            <v>12</v>
          </cell>
          <cell r="B18" t="str">
            <v>王明鴻</v>
          </cell>
          <cell r="D18" t="str">
            <v>宜蘭縣</v>
          </cell>
          <cell r="P18">
            <v>5</v>
          </cell>
        </row>
        <row r="19">
          <cell r="A19">
            <v>13</v>
          </cell>
          <cell r="B19" t="str">
            <v>翁明俊</v>
          </cell>
          <cell r="D19" t="str">
            <v>臺北市</v>
          </cell>
          <cell r="P19">
            <v>5</v>
          </cell>
        </row>
        <row r="20">
          <cell r="A20">
            <v>14</v>
          </cell>
          <cell r="B20" t="str">
            <v>葉豐田</v>
          </cell>
          <cell r="D20" t="str">
            <v>高雄市</v>
          </cell>
          <cell r="P20">
            <v>11</v>
          </cell>
        </row>
        <row r="21">
          <cell r="A21">
            <v>15</v>
          </cell>
          <cell r="B21" t="str">
            <v>吳信誠</v>
          </cell>
          <cell r="D21" t="str">
            <v>高雄市</v>
          </cell>
          <cell r="P21">
            <v>999</v>
          </cell>
        </row>
        <row r="22">
          <cell r="A22">
            <v>16</v>
          </cell>
          <cell r="B22" t="str">
            <v>陳家田</v>
          </cell>
          <cell r="D22" t="str">
            <v>基隆市</v>
          </cell>
          <cell r="P22">
            <v>1</v>
          </cell>
        </row>
        <row r="23">
          <cell r="A23">
            <v>17</v>
          </cell>
          <cell r="B23" t="str">
            <v>馬連成</v>
          </cell>
          <cell r="D23" t="str">
            <v>基隆市</v>
          </cell>
          <cell r="P23">
            <v>999</v>
          </cell>
        </row>
        <row r="24">
          <cell r="A24">
            <v>18</v>
          </cell>
          <cell r="B24" t="str">
            <v>范振祥</v>
          </cell>
          <cell r="D24" t="str">
            <v>桃園縣</v>
          </cell>
          <cell r="P24">
            <v>999</v>
          </cell>
        </row>
        <row r="25">
          <cell r="A25">
            <v>19</v>
          </cell>
          <cell r="B25" t="str">
            <v>林經敏</v>
          </cell>
          <cell r="D25" t="str">
            <v>宜蘭縣</v>
          </cell>
          <cell r="P25">
            <v>2</v>
          </cell>
        </row>
        <row r="26">
          <cell r="A26">
            <v>20</v>
          </cell>
          <cell r="B26" t="str">
            <v>王振榮</v>
          </cell>
          <cell r="D26" t="str">
            <v>彰化市</v>
          </cell>
          <cell r="P26">
            <v>999</v>
          </cell>
        </row>
        <row r="27">
          <cell r="A27">
            <v>21</v>
          </cell>
          <cell r="B27" t="str">
            <v>劉建宏</v>
          </cell>
          <cell r="D27" t="str">
            <v>高雄市</v>
          </cell>
          <cell r="P27">
            <v>999</v>
          </cell>
        </row>
        <row r="28">
          <cell r="A28">
            <v>22</v>
          </cell>
          <cell r="B28" t="str">
            <v>楊成強</v>
          </cell>
          <cell r="P28">
            <v>11</v>
          </cell>
        </row>
        <row r="29">
          <cell r="A29">
            <v>23</v>
          </cell>
          <cell r="B29" t="str">
            <v>鍾富宇</v>
          </cell>
          <cell r="D29" t="str">
            <v>臺北市</v>
          </cell>
          <cell r="P29">
            <v>999</v>
          </cell>
        </row>
        <row r="30">
          <cell r="A30">
            <v>24</v>
          </cell>
          <cell r="B30" t="str">
            <v>戴詒鵬</v>
          </cell>
          <cell r="D30" t="str">
            <v>臺北市</v>
          </cell>
          <cell r="P30">
            <v>8</v>
          </cell>
        </row>
        <row r="31">
          <cell r="A31">
            <v>25</v>
          </cell>
          <cell r="B31" t="str">
            <v>李景山</v>
          </cell>
          <cell r="D31" t="str">
            <v>台中市</v>
          </cell>
          <cell r="P31">
            <v>999</v>
          </cell>
        </row>
        <row r="32">
          <cell r="A32">
            <v>26</v>
          </cell>
          <cell r="B32" t="str">
            <v>劉仲甫</v>
          </cell>
          <cell r="D32" t="str">
            <v>台中市</v>
          </cell>
          <cell r="P32">
            <v>999</v>
          </cell>
        </row>
        <row r="33">
          <cell r="A33">
            <v>27</v>
          </cell>
          <cell r="B33" t="str">
            <v>羅步銘</v>
          </cell>
          <cell r="D33" t="str">
            <v>高雄市</v>
          </cell>
          <cell r="P33">
            <v>999</v>
          </cell>
        </row>
        <row r="34">
          <cell r="A34">
            <v>28</v>
          </cell>
          <cell r="B34" t="str">
            <v>陳秋國</v>
          </cell>
          <cell r="D34" t="str">
            <v>台南縣</v>
          </cell>
          <cell r="P34">
            <v>999</v>
          </cell>
        </row>
        <row r="35">
          <cell r="A35">
            <v>29</v>
          </cell>
          <cell r="B35" t="str">
            <v>蔡宗衡</v>
          </cell>
          <cell r="D35" t="str">
            <v>雲林縣</v>
          </cell>
          <cell r="P35">
            <v>999</v>
          </cell>
        </row>
        <row r="36">
          <cell r="A36">
            <v>30</v>
          </cell>
          <cell r="B36" t="str">
            <v>宋偉雄</v>
          </cell>
          <cell r="P36">
            <v>11</v>
          </cell>
        </row>
        <row r="37">
          <cell r="A37">
            <v>31</v>
          </cell>
          <cell r="B37" t="str">
            <v>薛高生</v>
          </cell>
          <cell r="P37">
            <v>11</v>
          </cell>
        </row>
        <row r="38">
          <cell r="A38">
            <v>32</v>
          </cell>
          <cell r="B38" t="str">
            <v>黃國禎</v>
          </cell>
          <cell r="P38">
            <v>999</v>
          </cell>
        </row>
        <row r="39">
          <cell r="A39">
            <v>33</v>
          </cell>
          <cell r="B39" t="str">
            <v>劉勝名</v>
          </cell>
          <cell r="P39">
            <v>999</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cell r="M53">
            <v>999</v>
          </cell>
          <cell r="P53">
            <v>0</v>
          </cell>
        </row>
        <row r="54">
          <cell r="A54">
            <v>48</v>
          </cell>
          <cell r="M54">
            <v>999</v>
          </cell>
          <cell r="P54">
            <v>0</v>
          </cell>
        </row>
        <row r="55">
          <cell r="A55">
            <v>49</v>
          </cell>
          <cell r="M55">
            <v>999</v>
          </cell>
          <cell r="P55">
            <v>0</v>
          </cell>
        </row>
        <row r="56">
          <cell r="A56">
            <v>50</v>
          </cell>
          <cell r="M56">
            <v>999</v>
          </cell>
          <cell r="P56">
            <v>0</v>
          </cell>
        </row>
        <row r="57">
          <cell r="A57">
            <v>51</v>
          </cell>
          <cell r="M57">
            <v>999</v>
          </cell>
          <cell r="P57">
            <v>0</v>
          </cell>
        </row>
        <row r="58">
          <cell r="A58">
            <v>52</v>
          </cell>
          <cell r="M58">
            <v>999</v>
          </cell>
          <cell r="P58">
            <v>0</v>
          </cell>
        </row>
        <row r="59">
          <cell r="A59">
            <v>53</v>
          </cell>
          <cell r="M59">
            <v>999</v>
          </cell>
          <cell r="P59">
            <v>0</v>
          </cell>
        </row>
        <row r="60">
          <cell r="A60">
            <v>54</v>
          </cell>
          <cell r="M60">
            <v>999</v>
          </cell>
          <cell r="P60">
            <v>0</v>
          </cell>
        </row>
        <row r="61">
          <cell r="A61">
            <v>55</v>
          </cell>
          <cell r="M61">
            <v>999</v>
          </cell>
          <cell r="P61">
            <v>0</v>
          </cell>
        </row>
        <row r="62">
          <cell r="A62">
            <v>56</v>
          </cell>
          <cell r="M62">
            <v>999</v>
          </cell>
          <cell r="P62">
            <v>0</v>
          </cell>
        </row>
        <row r="63">
          <cell r="A63">
            <v>57</v>
          </cell>
          <cell r="M63">
            <v>999</v>
          </cell>
          <cell r="P63">
            <v>0</v>
          </cell>
        </row>
        <row r="64">
          <cell r="A64">
            <v>58</v>
          </cell>
          <cell r="M64">
            <v>999</v>
          </cell>
          <cell r="P64">
            <v>0</v>
          </cell>
        </row>
        <row r="65">
          <cell r="A65">
            <v>59</v>
          </cell>
          <cell r="M65">
            <v>999</v>
          </cell>
          <cell r="P65">
            <v>0</v>
          </cell>
        </row>
        <row r="66">
          <cell r="A66">
            <v>60</v>
          </cell>
          <cell r="M66">
            <v>999</v>
          </cell>
          <cell r="P66">
            <v>0</v>
          </cell>
        </row>
        <row r="67">
          <cell r="A67">
            <v>61</v>
          </cell>
          <cell r="M67">
            <v>999</v>
          </cell>
          <cell r="P67">
            <v>0</v>
          </cell>
        </row>
        <row r="68">
          <cell r="A68">
            <v>62</v>
          </cell>
          <cell r="M68">
            <v>999</v>
          </cell>
          <cell r="P68">
            <v>0</v>
          </cell>
        </row>
        <row r="69">
          <cell r="A69">
            <v>63</v>
          </cell>
          <cell r="M69">
            <v>999</v>
          </cell>
          <cell r="P69">
            <v>0</v>
          </cell>
        </row>
        <row r="70">
          <cell r="A70">
            <v>64</v>
          </cell>
          <cell r="M70">
            <v>999</v>
          </cell>
          <cell r="P7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3"/>
  <sheetViews>
    <sheetView showGridLines="0" showZeros="0" tabSelected="1" zoomScalePageLayoutView="0" workbookViewId="0" topLeftCell="A49">
      <selection activeCell="U21" sqref="U21"/>
    </sheetView>
  </sheetViews>
  <sheetFormatPr defaultColWidth="9.00390625" defaultRowHeight="16.5"/>
  <cols>
    <col min="1" max="2" width="2.875" style="116" customWidth="1"/>
    <col min="3" max="3" width="4.125" style="116" customWidth="1"/>
    <col min="4" max="4" width="3.75390625" style="19" customWidth="1"/>
    <col min="5" max="5" width="11.125" style="116" customWidth="1"/>
    <col min="6" max="6" width="2.375" style="116" customWidth="1"/>
    <col min="7" max="7" width="6.75390625" style="19" customWidth="1"/>
    <col min="8" max="8" width="5.125" style="116" customWidth="1"/>
    <col min="9" max="9" width="1.4921875" style="122" customWidth="1"/>
    <col min="10" max="10" width="9.375" style="120" customWidth="1"/>
    <col min="11" max="11" width="2.375" style="121" customWidth="1"/>
    <col min="12" max="12" width="9.375" style="120" customWidth="1"/>
    <col min="13" max="13" width="2.625" style="17" customWidth="1"/>
    <col min="14" max="14" width="9.375" style="120" customWidth="1"/>
    <col min="15" max="15" width="2.25390625" style="121" customWidth="1"/>
    <col min="16" max="16" width="9.375" style="120" customWidth="1"/>
    <col min="17" max="17" width="2.25390625" style="18" customWidth="1"/>
    <col min="18" max="18" width="0" style="120" hidden="1" customWidth="1"/>
    <col min="19" max="19" width="7.25390625" style="120" customWidth="1"/>
    <col min="20" max="20" width="10.00390625" style="116" hidden="1" customWidth="1"/>
    <col min="21" max="16384" width="9.00390625" style="116" customWidth="1"/>
  </cols>
  <sheetData>
    <row r="1" spans="1:19" s="10" customFormat="1" ht="21.75" customHeight="1">
      <c r="A1" s="1" t="s">
        <v>0</v>
      </c>
      <c r="B1" s="2"/>
      <c r="C1" s="3"/>
      <c r="D1" s="3"/>
      <c r="E1" s="3"/>
      <c r="F1" s="3"/>
      <c r="G1" s="3"/>
      <c r="H1" s="3"/>
      <c r="I1" s="4"/>
      <c r="J1" s="5" t="s">
        <v>1</v>
      </c>
      <c r="K1" s="3"/>
      <c r="L1" s="6"/>
      <c r="M1" s="7"/>
      <c r="N1" s="4" t="s">
        <v>2</v>
      </c>
      <c r="O1" s="3"/>
      <c r="P1" s="8"/>
      <c r="Q1" s="9"/>
      <c r="R1" s="3"/>
      <c r="S1" s="3"/>
    </row>
    <row r="2" spans="1:19" s="19" customFormat="1" ht="12.75">
      <c r="A2" s="11" t="str">
        <f>'[1]Week SetUp'!$A$8</f>
        <v>全國壯年網球排名賽</v>
      </c>
      <c r="B2" s="12"/>
      <c r="C2" s="13"/>
      <c r="D2" s="13"/>
      <c r="E2" s="13"/>
      <c r="F2" s="14"/>
      <c r="G2" s="13"/>
      <c r="H2" s="13"/>
      <c r="I2" s="15"/>
      <c r="J2" s="16"/>
      <c r="K2" s="13"/>
      <c r="L2" s="6"/>
      <c r="M2" s="17"/>
      <c r="N2" s="13"/>
      <c r="O2" s="13"/>
      <c r="P2" s="13"/>
      <c r="Q2" s="18"/>
      <c r="R2" s="13"/>
      <c r="S2" s="13"/>
    </row>
    <row r="3" spans="1:19" s="29" customFormat="1" ht="9.75">
      <c r="A3" s="20" t="s">
        <v>3</v>
      </c>
      <c r="B3" s="21"/>
      <c r="C3" s="21"/>
      <c r="D3" s="21"/>
      <c r="E3" s="22"/>
      <c r="F3" s="20" t="s">
        <v>4</v>
      </c>
      <c r="G3" s="23"/>
      <c r="H3" s="21"/>
      <c r="I3" s="24"/>
      <c r="J3" s="20" t="s">
        <v>5</v>
      </c>
      <c r="K3" s="22"/>
      <c r="L3" s="25"/>
      <c r="M3" s="26"/>
      <c r="N3" s="21"/>
      <c r="O3" s="21"/>
      <c r="P3" s="22"/>
      <c r="Q3" s="27" t="s">
        <v>6</v>
      </c>
      <c r="R3" s="28"/>
      <c r="S3" s="28"/>
    </row>
    <row r="4" spans="1:19" s="38" customFormat="1" ht="11.25" customHeight="1" thickBot="1">
      <c r="A4" s="128" t="s">
        <v>7</v>
      </c>
      <c r="B4" s="128"/>
      <c r="C4" s="128"/>
      <c r="D4" s="30"/>
      <c r="E4" s="30"/>
      <c r="F4" s="30" t="str">
        <f>'[1]Week SetUp'!$C$10</f>
        <v>台南市</v>
      </c>
      <c r="G4" s="31"/>
      <c r="H4" s="30"/>
      <c r="I4" s="32"/>
      <c r="J4" s="33" t="str">
        <f>'[1]Week SetUp'!$D$10</f>
        <v>50歲組</v>
      </c>
      <c r="K4" s="30"/>
      <c r="L4" s="34">
        <f>'[1]Week SetUp'!$A$12</f>
        <v>0</v>
      </c>
      <c r="M4" s="35"/>
      <c r="N4" s="30"/>
      <c r="O4" s="30"/>
      <c r="P4" s="30"/>
      <c r="Q4" s="36" t="str">
        <f>'[1]Week SetUp'!$E$10</f>
        <v>王由之</v>
      </c>
      <c r="R4" s="37"/>
      <c r="S4" s="37"/>
    </row>
    <row r="5" spans="1:19" s="46" customFormat="1" ht="9.75">
      <c r="A5" s="39"/>
      <c r="B5" s="40" t="s">
        <v>8</v>
      </c>
      <c r="C5" s="41" t="s">
        <v>9</v>
      </c>
      <c r="D5" s="41" t="s">
        <v>10</v>
      </c>
      <c r="E5" s="42" t="s">
        <v>11</v>
      </c>
      <c r="F5" s="43"/>
      <c r="G5" s="23"/>
      <c r="H5" s="42"/>
      <c r="I5" s="44"/>
      <c r="J5" s="41" t="s">
        <v>12</v>
      </c>
      <c r="K5" s="40"/>
      <c r="L5" s="41" t="s">
        <v>13</v>
      </c>
      <c r="M5" s="44"/>
      <c r="N5" s="41" t="s">
        <v>14</v>
      </c>
      <c r="O5" s="40"/>
      <c r="P5" s="41" t="s">
        <v>15</v>
      </c>
      <c r="Q5" s="40"/>
      <c r="R5" s="45"/>
      <c r="S5" s="45"/>
    </row>
    <row r="6" spans="1:19" s="46" customFormat="1" ht="3.75" customHeight="1" thickBot="1">
      <c r="A6" s="47"/>
      <c r="B6" s="48"/>
      <c r="C6" s="49"/>
      <c r="D6" s="48"/>
      <c r="E6" s="50"/>
      <c r="F6" s="50"/>
      <c r="G6" s="51"/>
      <c r="H6" s="50"/>
      <c r="I6" s="52"/>
      <c r="J6" s="48"/>
      <c r="K6" s="48"/>
      <c r="L6" s="48"/>
      <c r="M6" s="52"/>
      <c r="N6" s="48"/>
      <c r="O6" s="48"/>
      <c r="P6" s="48"/>
      <c r="Q6" s="48"/>
      <c r="R6" s="45"/>
      <c r="S6" s="45"/>
    </row>
    <row r="7" spans="1:20" s="67" customFormat="1" ht="11.25" customHeight="1">
      <c r="A7" s="53" t="s">
        <v>16</v>
      </c>
      <c r="B7" s="54">
        <f>IF($D7="","",VLOOKUP($D7,'[1]男單 Prep'!$A$7:$P$70,15))</f>
        <v>0</v>
      </c>
      <c r="C7" s="54" t="s">
        <v>17</v>
      </c>
      <c r="D7" s="55">
        <v>1</v>
      </c>
      <c r="E7" s="54" t="s">
        <v>18</v>
      </c>
      <c r="F7" s="54"/>
      <c r="G7" s="54" t="s">
        <v>19</v>
      </c>
      <c r="H7" s="56"/>
      <c r="I7" s="57"/>
      <c r="J7" s="58" t="s">
        <v>18</v>
      </c>
      <c r="K7" s="59"/>
      <c r="L7" s="60"/>
      <c r="M7" s="61"/>
      <c r="N7" s="60"/>
      <c r="O7" s="62"/>
      <c r="P7" s="60"/>
      <c r="Q7" s="63"/>
      <c r="R7" s="64"/>
      <c r="S7" s="65"/>
      <c r="T7" s="66" t="e">
        <f>#REF!</f>
        <v>#REF!</v>
      </c>
    </row>
    <row r="8" spans="1:20" s="67" customFormat="1" ht="11.25" customHeight="1">
      <c r="A8" s="68" t="s">
        <v>20</v>
      </c>
      <c r="B8" s="54">
        <f>IF($D8="","",VLOOKUP($D8,'[1]男單 Prep'!$A$7:$P$70,15))</f>
      </c>
      <c r="C8" s="54">
        <f>IF($D8="","",VLOOKUP($D8,'[1]男單 Prep'!$A$7:$P$70,16))</f>
      </c>
      <c r="D8" s="55"/>
      <c r="E8" s="54" t="s">
        <v>21</v>
      </c>
      <c r="F8" s="54">
        <f>IF($D8="","",VLOOKUP($D8,'[1]男單 Prep'!$A$7:$P$70,3))</f>
      </c>
      <c r="G8" s="54"/>
      <c r="H8" s="54"/>
      <c r="I8" s="69"/>
      <c r="J8" s="70"/>
      <c r="K8" s="71"/>
      <c r="L8" s="58"/>
      <c r="M8" s="58" t="s">
        <v>22</v>
      </c>
      <c r="N8" s="60"/>
      <c r="O8" s="62"/>
      <c r="P8" s="60"/>
      <c r="Q8" s="63"/>
      <c r="R8" s="64"/>
      <c r="S8" s="65"/>
      <c r="T8" s="72" t="e">
        <f>#REF!</f>
        <v>#REF!</v>
      </c>
    </row>
    <row r="9" spans="1:20" s="67" customFormat="1" ht="11.25" customHeight="1">
      <c r="A9" s="68" t="s">
        <v>23</v>
      </c>
      <c r="B9" s="54">
        <f>IF($D9="","",VLOOKUP($D9,'[1]男單 Prep'!$A$7:$P$70,15))</f>
      </c>
      <c r="C9" s="54">
        <f>IF($D9="","",VLOOKUP($D9,'[1]男單 Prep'!$A$7:$P$70,16))</f>
      </c>
      <c r="D9" s="55"/>
      <c r="E9" s="54" t="s">
        <v>24</v>
      </c>
      <c r="F9" s="54"/>
      <c r="G9" s="54" t="s">
        <v>25</v>
      </c>
      <c r="H9" s="54"/>
      <c r="I9" s="57"/>
      <c r="J9" s="58" t="s">
        <v>24</v>
      </c>
      <c r="K9" s="73" t="s">
        <v>26</v>
      </c>
      <c r="L9" s="74" t="s">
        <v>24</v>
      </c>
      <c r="M9" s="75" t="s">
        <v>26</v>
      </c>
      <c r="N9" s="61"/>
      <c r="O9" s="63"/>
      <c r="P9" s="61"/>
      <c r="Q9" s="63"/>
      <c r="R9" s="64"/>
      <c r="S9" s="65"/>
      <c r="T9" s="72" t="e">
        <f>#REF!</f>
        <v>#REF!</v>
      </c>
    </row>
    <row r="10" spans="1:20" s="67" customFormat="1" ht="11.25" customHeight="1">
      <c r="A10" s="68" t="s">
        <v>22</v>
      </c>
      <c r="B10" s="54">
        <f>IF($D10="","",VLOOKUP($D10,'[1]男單 Prep'!$A$7:$P$70,15))</f>
      </c>
      <c r="C10" s="54">
        <f>IF($D10="","",VLOOKUP($D10,'[1]男單 Prep'!$A$7:$P$70,16))</f>
      </c>
      <c r="D10" s="55"/>
      <c r="E10" s="54" t="s">
        <v>27</v>
      </c>
      <c r="F10" s="54"/>
      <c r="G10" s="54" t="s">
        <v>28</v>
      </c>
      <c r="H10" s="54"/>
      <c r="I10" s="69"/>
      <c r="J10" s="74" t="s">
        <v>17</v>
      </c>
      <c r="K10" s="76" t="s">
        <v>16</v>
      </c>
      <c r="L10" s="77"/>
      <c r="M10" s="78"/>
      <c r="N10" s="58"/>
      <c r="O10" s="79" t="s">
        <v>29</v>
      </c>
      <c r="P10" s="61"/>
      <c r="Q10" s="63"/>
      <c r="R10" s="64"/>
      <c r="S10" s="65"/>
      <c r="T10" s="72" t="e">
        <f>#REF!</f>
        <v>#REF!</v>
      </c>
    </row>
    <row r="11" spans="1:20" s="67" customFormat="1" ht="11.25" customHeight="1">
      <c r="A11" s="68" t="s">
        <v>30</v>
      </c>
      <c r="B11" s="54">
        <f>IF($D11="","",VLOOKUP($D11,'[1]男單 Prep'!$A$7:$P$70,15))</f>
      </c>
      <c r="C11" s="54">
        <f>IF($D11="","",VLOOKUP($D11,'[1]男單 Prep'!$A$7:$P$70,16))</f>
      </c>
      <c r="D11" s="55"/>
      <c r="E11" s="54" t="s">
        <v>31</v>
      </c>
      <c r="F11" s="54"/>
      <c r="G11" s="54" t="s">
        <v>25</v>
      </c>
      <c r="H11" s="54"/>
      <c r="I11" s="57"/>
      <c r="J11" s="58" t="s">
        <v>17</v>
      </c>
      <c r="K11" s="79" t="s">
        <v>26</v>
      </c>
      <c r="L11" s="80"/>
      <c r="M11" s="75"/>
      <c r="N11" s="74" t="s">
        <v>32</v>
      </c>
      <c r="O11" s="81" t="s">
        <v>26</v>
      </c>
      <c r="P11" s="61"/>
      <c r="Q11" s="63"/>
      <c r="R11" s="64"/>
      <c r="S11" s="65"/>
      <c r="T11" s="72" t="e">
        <f>#REF!</f>
        <v>#REF!</v>
      </c>
    </row>
    <row r="12" spans="1:20" s="67" customFormat="1" ht="11.25" customHeight="1">
      <c r="A12" s="68" t="s">
        <v>26</v>
      </c>
      <c r="B12" s="54">
        <f>IF($D12="","",VLOOKUP($D12,'[1]男單 Prep'!$A$7:$P$70,15))</f>
      </c>
      <c r="C12" s="54">
        <f>IF($D12="","",VLOOKUP($D12,'[1]男單 Prep'!$A$7:$P$70,16))</f>
      </c>
      <c r="D12" s="55"/>
      <c r="E12" s="54" t="s">
        <v>32</v>
      </c>
      <c r="F12" s="54"/>
      <c r="G12" s="54" t="s">
        <v>33</v>
      </c>
      <c r="H12" s="54"/>
      <c r="I12" s="69"/>
      <c r="J12" s="74" t="s">
        <v>32</v>
      </c>
      <c r="K12" s="82" t="s">
        <v>34</v>
      </c>
      <c r="L12" s="58" t="s">
        <v>32</v>
      </c>
      <c r="M12" s="83" t="s">
        <v>26</v>
      </c>
      <c r="N12" s="61"/>
      <c r="O12" s="84"/>
      <c r="P12" s="61"/>
      <c r="Q12" s="63"/>
      <c r="R12" s="64"/>
      <c r="S12" s="65"/>
      <c r="T12" s="72" t="e">
        <f>#REF!</f>
        <v>#REF!</v>
      </c>
    </row>
    <row r="13" spans="1:20" s="67" customFormat="1" ht="11.25" customHeight="1">
      <c r="A13" s="68" t="s">
        <v>35</v>
      </c>
      <c r="B13" s="54">
        <f>IF($D13="","",VLOOKUP($D13,'[1]男單 Prep'!$A$7:$P$70,15))</f>
      </c>
      <c r="C13" s="54">
        <f>IF($D13="","",VLOOKUP($D13,'[1]男單 Prep'!$A$7:$P$70,16))</f>
      </c>
      <c r="D13" s="55"/>
      <c r="E13" s="54" t="s">
        <v>36</v>
      </c>
      <c r="F13" s="54"/>
      <c r="G13" s="54" t="s">
        <v>25</v>
      </c>
      <c r="H13" s="54"/>
      <c r="I13" s="57"/>
      <c r="J13" s="58" t="s">
        <v>17</v>
      </c>
      <c r="K13" s="73" t="s">
        <v>29</v>
      </c>
      <c r="L13" s="74" t="s">
        <v>37</v>
      </c>
      <c r="M13" s="80" t="s">
        <v>23</v>
      </c>
      <c r="N13" s="61"/>
      <c r="O13" s="84"/>
      <c r="P13" s="61"/>
      <c r="Q13" s="63"/>
      <c r="R13" s="64"/>
      <c r="S13" s="65"/>
      <c r="T13" s="72" t="e">
        <f>#REF!</f>
        <v>#REF!</v>
      </c>
    </row>
    <row r="14" spans="1:20" s="67" customFormat="1" ht="11.25" customHeight="1">
      <c r="A14" s="53" t="s">
        <v>38</v>
      </c>
      <c r="B14" s="54">
        <f>IF($D14="","",VLOOKUP($D14,'[1]男單 Prep'!$A$7:$P$70,15))</f>
        <v>0</v>
      </c>
      <c r="C14" s="54" t="s">
        <v>17</v>
      </c>
      <c r="D14" s="55">
        <v>15</v>
      </c>
      <c r="E14" s="54" t="s">
        <v>39</v>
      </c>
      <c r="F14" s="54"/>
      <c r="G14" s="54" t="s">
        <v>40</v>
      </c>
      <c r="H14" s="56"/>
      <c r="I14" s="69"/>
      <c r="J14" s="74" t="s">
        <v>39</v>
      </c>
      <c r="K14" s="63" t="s">
        <v>26</v>
      </c>
      <c r="L14" s="80"/>
      <c r="M14" s="85"/>
      <c r="N14" s="77"/>
      <c r="O14" s="86"/>
      <c r="P14" s="58" t="s">
        <v>32</v>
      </c>
      <c r="Q14" s="79" t="s">
        <v>41</v>
      </c>
      <c r="R14" s="64"/>
      <c r="S14" s="65"/>
      <c r="T14" s="72" t="e">
        <f>#REF!</f>
        <v>#REF!</v>
      </c>
    </row>
    <row r="15" spans="1:20" s="67" customFormat="1" ht="11.25" customHeight="1">
      <c r="A15" s="53" t="s">
        <v>42</v>
      </c>
      <c r="B15" s="54">
        <f>IF($D15="","",VLOOKUP($D15,'[1]男單 Prep'!$A$7:$P$70,15))</f>
        <v>0</v>
      </c>
      <c r="C15" s="54" t="s">
        <v>17</v>
      </c>
      <c r="D15" s="55">
        <v>11</v>
      </c>
      <c r="E15" s="54" t="s">
        <v>43</v>
      </c>
      <c r="F15" s="54"/>
      <c r="G15" s="54" t="s">
        <v>44</v>
      </c>
      <c r="H15" s="56"/>
      <c r="I15" s="57"/>
      <c r="J15" s="58" t="s">
        <v>43</v>
      </c>
      <c r="K15" s="79"/>
      <c r="L15" s="61"/>
      <c r="M15" s="61"/>
      <c r="N15" s="61"/>
      <c r="O15" s="84"/>
      <c r="P15" s="74"/>
      <c r="Q15" s="81" t="s">
        <v>26</v>
      </c>
      <c r="R15" s="64"/>
      <c r="S15" s="65"/>
      <c r="T15" s="72" t="e">
        <f>#REF!</f>
        <v>#REF!</v>
      </c>
    </row>
    <row r="16" spans="1:20" s="67" customFormat="1" ht="11.25" customHeight="1" thickBot="1">
      <c r="A16" s="68" t="s">
        <v>45</v>
      </c>
      <c r="B16" s="54">
        <f>IF($D16="","",VLOOKUP($D16,'[1]男單 Prep'!$A$7:$P$70,15))</f>
      </c>
      <c r="C16" s="54">
        <f>IF($D16="","",VLOOKUP($D16,'[1]男單 Prep'!$A$7:$P$70,16))</f>
      </c>
      <c r="D16" s="55"/>
      <c r="E16" s="54" t="s">
        <v>46</v>
      </c>
      <c r="F16" s="54">
        <f>IF($D16="","",VLOOKUP($D16,'[1]男單 Prep'!$A$7:$P$70,3))</f>
      </c>
      <c r="G16" s="54"/>
      <c r="H16" s="54"/>
      <c r="I16" s="69"/>
      <c r="J16" s="74"/>
      <c r="K16" s="82"/>
      <c r="L16" s="58" t="s">
        <v>37</v>
      </c>
      <c r="M16" s="58" t="s">
        <v>22</v>
      </c>
      <c r="N16" s="61"/>
      <c r="O16" s="84"/>
      <c r="P16" s="61"/>
      <c r="Q16" s="84"/>
      <c r="R16" s="64"/>
      <c r="S16" s="65"/>
      <c r="T16" s="87" t="e">
        <f>#REF!</f>
        <v>#REF!</v>
      </c>
    </row>
    <row r="17" spans="1:19" s="67" customFormat="1" ht="11.25" customHeight="1">
      <c r="A17" s="68" t="s">
        <v>47</v>
      </c>
      <c r="B17" s="54">
        <f>IF($D17="","",VLOOKUP($D17,'[1]男單 Prep'!$A$7:$P$70,15))</f>
      </c>
      <c r="C17" s="54">
        <f>IF($D17="","",VLOOKUP($D17,'[1]男單 Prep'!$A$7:$P$70,16))</f>
      </c>
      <c r="D17" s="55"/>
      <c r="E17" s="54" t="s">
        <v>48</v>
      </c>
      <c r="F17" s="54"/>
      <c r="G17" s="54" t="s">
        <v>49</v>
      </c>
      <c r="H17" s="54"/>
      <c r="I17" s="57"/>
      <c r="J17" s="58" t="s">
        <v>17</v>
      </c>
      <c r="K17" s="73" t="s">
        <v>26</v>
      </c>
      <c r="L17" s="74" t="s">
        <v>50</v>
      </c>
      <c r="M17" s="75" t="s">
        <v>26</v>
      </c>
      <c r="N17" s="61"/>
      <c r="O17" s="84"/>
      <c r="P17" s="61"/>
      <c r="Q17" s="84"/>
      <c r="R17" s="64"/>
      <c r="S17" s="65"/>
    </row>
    <row r="18" spans="1:19" s="67" customFormat="1" ht="11.25" customHeight="1">
      <c r="A18" s="68" t="s">
        <v>51</v>
      </c>
      <c r="B18" s="54">
        <f>IF($D18="","",VLOOKUP($D18,'[1]男單 Prep'!$A$7:$P$70,15))</f>
      </c>
      <c r="C18" s="54">
        <f>IF($D18="","",VLOOKUP($D18,'[1]男單 Prep'!$A$7:$P$70,16))</f>
      </c>
      <c r="D18" s="55"/>
      <c r="E18" s="54" t="s">
        <v>50</v>
      </c>
      <c r="F18" s="54"/>
      <c r="G18" s="54" t="s">
        <v>25</v>
      </c>
      <c r="H18" s="54"/>
      <c r="I18" s="69"/>
      <c r="J18" s="74" t="s">
        <v>50</v>
      </c>
      <c r="K18" s="76" t="s">
        <v>52</v>
      </c>
      <c r="L18" s="77"/>
      <c r="M18" s="78"/>
      <c r="N18" s="58" t="s">
        <v>37</v>
      </c>
      <c r="O18" s="73" t="s">
        <v>16</v>
      </c>
      <c r="P18" s="61"/>
      <c r="Q18" s="84"/>
      <c r="R18" s="64"/>
      <c r="S18" s="65"/>
    </row>
    <row r="19" spans="1:19" s="67" customFormat="1" ht="11.25" customHeight="1">
      <c r="A19" s="68" t="s">
        <v>53</v>
      </c>
      <c r="B19" s="54">
        <f>IF($D19="","",VLOOKUP($D19,'[1]男單 Prep'!$A$7:$P$70,15))</f>
      </c>
      <c r="C19" s="54">
        <f>IF($D19="","",VLOOKUP($D19,'[1]男單 Prep'!$A$7:$P$70,16))</f>
      </c>
      <c r="D19" s="55"/>
      <c r="E19" s="54" t="s">
        <v>54</v>
      </c>
      <c r="F19" s="54"/>
      <c r="G19" s="54" t="s">
        <v>25</v>
      </c>
      <c r="H19" s="54"/>
      <c r="I19" s="57"/>
      <c r="J19" s="58" t="s">
        <v>54</v>
      </c>
      <c r="K19" s="79" t="s">
        <v>26</v>
      </c>
      <c r="L19" s="80"/>
      <c r="M19" s="75"/>
      <c r="N19" s="74" t="s">
        <v>55</v>
      </c>
      <c r="O19" s="63" t="s">
        <v>26</v>
      </c>
      <c r="P19" s="61"/>
      <c r="Q19" s="84"/>
      <c r="R19" s="64"/>
      <c r="S19" s="65"/>
    </row>
    <row r="20" spans="1:19" s="67" customFormat="1" ht="11.25" customHeight="1">
      <c r="A20" s="68" t="s">
        <v>56</v>
      </c>
      <c r="B20" s="54">
        <f>IF($D20="","",VLOOKUP($D20,'[1]男單 Prep'!$A$7:$P$70,15))</f>
      </c>
      <c r="C20" s="54">
        <f>IF($D20="","",VLOOKUP($D20,'[1]男單 Prep'!$A$7:$P$70,16))</f>
      </c>
      <c r="D20" s="55"/>
      <c r="E20" s="54" t="s">
        <v>57</v>
      </c>
      <c r="F20" s="54"/>
      <c r="G20" s="54" t="s">
        <v>58</v>
      </c>
      <c r="H20" s="54"/>
      <c r="I20" s="69"/>
      <c r="J20" s="74" t="s">
        <v>17</v>
      </c>
      <c r="K20" s="82" t="s">
        <v>20</v>
      </c>
      <c r="L20" s="58" t="s">
        <v>17</v>
      </c>
      <c r="M20" s="83" t="s">
        <v>16</v>
      </c>
      <c r="N20" s="61"/>
      <c r="O20" s="63"/>
      <c r="P20" s="61"/>
      <c r="Q20" s="84"/>
      <c r="R20" s="64"/>
      <c r="S20" s="65"/>
    </row>
    <row r="21" spans="1:19" s="67" customFormat="1" ht="11.25" customHeight="1">
      <c r="A21" s="68" t="s">
        <v>59</v>
      </c>
      <c r="B21" s="54">
        <f>IF($D21="","",VLOOKUP($D21,'[1]男單 Prep'!$A$7:$P$70,15))</f>
      </c>
      <c r="C21" s="54">
        <f>IF($D21="","",VLOOKUP($D21,'[1]男單 Prep'!$A$7:$P$70,16))</f>
      </c>
      <c r="D21" s="55"/>
      <c r="E21" s="54" t="s">
        <v>46</v>
      </c>
      <c r="F21" s="54">
        <f>IF($D21="","",VLOOKUP($D21,'[1]男單 Prep'!$A$7:$P$70,3))</f>
      </c>
      <c r="G21" s="54"/>
      <c r="H21" s="54"/>
      <c r="I21" s="57"/>
      <c r="J21" s="58" t="s">
        <v>55</v>
      </c>
      <c r="K21" s="73"/>
      <c r="L21" s="74" t="s">
        <v>55</v>
      </c>
      <c r="M21" s="80" t="s">
        <v>26</v>
      </c>
      <c r="N21" s="61"/>
      <c r="O21" s="63"/>
      <c r="P21" s="61"/>
      <c r="Q21" s="84"/>
      <c r="R21" s="64"/>
      <c r="S21" s="65"/>
    </row>
    <row r="22" spans="1:19" s="67" customFormat="1" ht="11.25" customHeight="1">
      <c r="A22" s="53" t="s">
        <v>60</v>
      </c>
      <c r="B22" s="54">
        <f>IF($D22="","",VLOOKUP($D22,'[1]男單 Prep'!$A$7:$P$70,15))</f>
        <v>0</v>
      </c>
      <c r="C22" s="54" t="s">
        <v>17</v>
      </c>
      <c r="D22" s="55">
        <v>7</v>
      </c>
      <c r="E22" s="54" t="s">
        <v>55</v>
      </c>
      <c r="F22" s="54"/>
      <c r="G22" s="54" t="s">
        <v>28</v>
      </c>
      <c r="H22" s="56"/>
      <c r="I22" s="69"/>
      <c r="J22" s="74"/>
      <c r="K22" s="63"/>
      <c r="L22" s="80"/>
      <c r="M22" s="85"/>
      <c r="N22" s="88"/>
      <c r="O22" s="89"/>
      <c r="P22" s="58" t="s">
        <v>17</v>
      </c>
      <c r="Q22" s="73" t="s">
        <v>22</v>
      </c>
      <c r="R22" s="64"/>
      <c r="S22" s="65"/>
    </row>
    <row r="23" spans="1:19" s="67" customFormat="1" ht="11.25" customHeight="1">
      <c r="A23" s="53" t="s">
        <v>61</v>
      </c>
      <c r="B23" s="54">
        <f>IF($D23="","",VLOOKUP($D23,'[1]男單 Prep'!$A$7:$P$70,15))</f>
        <v>0</v>
      </c>
      <c r="C23" s="54" t="s">
        <v>17</v>
      </c>
      <c r="D23" s="55">
        <v>3</v>
      </c>
      <c r="E23" s="54" t="s">
        <v>62</v>
      </c>
      <c r="F23" s="54"/>
      <c r="G23" s="54" t="s">
        <v>25</v>
      </c>
      <c r="H23" s="56"/>
      <c r="I23" s="57"/>
      <c r="J23" s="58" t="s">
        <v>62</v>
      </c>
      <c r="K23" s="79"/>
      <c r="L23" s="61"/>
      <c r="M23" s="61"/>
      <c r="N23" s="77"/>
      <c r="O23" s="90"/>
      <c r="P23" s="80" t="s">
        <v>63</v>
      </c>
      <c r="Q23" s="91" t="s">
        <v>26</v>
      </c>
      <c r="R23" s="64"/>
      <c r="S23" s="65"/>
    </row>
    <row r="24" spans="1:19" s="67" customFormat="1" ht="11.25" customHeight="1">
      <c r="A24" s="68" t="s">
        <v>64</v>
      </c>
      <c r="B24" s="54">
        <f>IF($D24="","",VLOOKUP($D24,'[1]男單 Prep'!$A$7:$P$70,15))</f>
      </c>
      <c r="C24" s="54">
        <f>IF($D24="","",VLOOKUP($D24,'[1]男單 Prep'!$A$7:$P$70,16))</f>
      </c>
      <c r="D24" s="55"/>
      <c r="E24" s="54" t="s">
        <v>46</v>
      </c>
      <c r="F24" s="54">
        <f>IF($D24="","",VLOOKUP($D24,'[1]男單 Prep'!$A$7:$P$70,3))</f>
      </c>
      <c r="G24" s="54"/>
      <c r="H24" s="54"/>
      <c r="I24" s="69"/>
      <c r="J24" s="74"/>
      <c r="K24" s="82"/>
      <c r="L24" s="58" t="s">
        <v>37</v>
      </c>
      <c r="M24" s="58" t="s">
        <v>23</v>
      </c>
      <c r="N24" s="61"/>
      <c r="O24" s="63"/>
      <c r="P24" s="61"/>
      <c r="Q24" s="84"/>
      <c r="R24" s="64"/>
      <c r="S24" s="65"/>
    </row>
    <row r="25" spans="1:19" s="67" customFormat="1" ht="11.25" customHeight="1">
      <c r="A25" s="68" t="s">
        <v>65</v>
      </c>
      <c r="B25" s="54">
        <f>IF($D25="","",VLOOKUP($D25,'[1]男單 Prep'!$A$7:$P$70,15))</f>
      </c>
      <c r="C25" s="54">
        <f>IF($D25="","",VLOOKUP($D25,'[1]男單 Prep'!$A$7:$P$70,16))</f>
      </c>
      <c r="D25" s="55"/>
      <c r="E25" s="54" t="s">
        <v>66</v>
      </c>
      <c r="F25" s="54"/>
      <c r="G25" s="54" t="s">
        <v>40</v>
      </c>
      <c r="H25" s="54"/>
      <c r="I25" s="57"/>
      <c r="J25" s="58" t="s">
        <v>17</v>
      </c>
      <c r="K25" s="73" t="s">
        <v>16</v>
      </c>
      <c r="L25" s="74" t="s">
        <v>63</v>
      </c>
      <c r="M25" s="75" t="s">
        <v>26</v>
      </c>
      <c r="N25" s="61"/>
      <c r="O25" s="63"/>
      <c r="P25" s="61"/>
      <c r="Q25" s="84"/>
      <c r="R25" s="64"/>
      <c r="S25" s="65"/>
    </row>
    <row r="26" spans="1:19" s="67" customFormat="1" ht="11.25" customHeight="1">
      <c r="A26" s="68" t="s">
        <v>67</v>
      </c>
      <c r="B26" s="54">
        <f>IF($D26="","",VLOOKUP($D26,'[1]男單 Prep'!$A$7:$P$70,15))</f>
      </c>
      <c r="C26" s="54">
        <f>IF($D26="","",VLOOKUP($D26,'[1]男單 Prep'!$A$7:$P$70,16))</f>
      </c>
      <c r="D26" s="55"/>
      <c r="E26" s="54" t="s">
        <v>63</v>
      </c>
      <c r="F26" s="54"/>
      <c r="G26" s="54" t="s">
        <v>68</v>
      </c>
      <c r="H26" s="54"/>
      <c r="I26" s="69"/>
      <c r="J26" s="74" t="s">
        <v>63</v>
      </c>
      <c r="K26" s="76" t="s">
        <v>26</v>
      </c>
      <c r="L26" s="77"/>
      <c r="M26" s="78"/>
      <c r="N26" s="58" t="s">
        <v>63</v>
      </c>
      <c r="O26" s="79" t="s">
        <v>26</v>
      </c>
      <c r="P26" s="61"/>
      <c r="Q26" s="84"/>
      <c r="R26" s="64"/>
      <c r="S26" s="65"/>
    </row>
    <row r="27" spans="1:19" s="67" customFormat="1" ht="11.25" customHeight="1">
      <c r="A27" s="68" t="s">
        <v>69</v>
      </c>
      <c r="B27" s="54">
        <f>IF($D27="","",VLOOKUP($D27,'[1]男單 Prep'!$A$7:$P$70,15))</f>
      </c>
      <c r="C27" s="54">
        <f>IF($D27="","",VLOOKUP($D27,'[1]男單 Prep'!$A$7:$P$70,16))</f>
      </c>
      <c r="D27" s="55"/>
      <c r="E27" s="54" t="s">
        <v>70</v>
      </c>
      <c r="F27" s="54"/>
      <c r="G27" s="54" t="s">
        <v>25</v>
      </c>
      <c r="H27" s="54"/>
      <c r="I27" s="57"/>
      <c r="J27" s="58" t="s">
        <v>70</v>
      </c>
      <c r="K27" s="79" t="s">
        <v>26</v>
      </c>
      <c r="L27" s="80"/>
      <c r="M27" s="75"/>
      <c r="N27" s="74"/>
      <c r="O27" s="81" t="s">
        <v>20</v>
      </c>
      <c r="P27" s="61"/>
      <c r="Q27" s="84"/>
      <c r="R27" s="64"/>
      <c r="S27" s="65"/>
    </row>
    <row r="28" spans="1:19" s="67" customFormat="1" ht="11.25" customHeight="1">
      <c r="A28" s="68" t="s">
        <v>71</v>
      </c>
      <c r="B28" s="54">
        <f>IF($D28="","",VLOOKUP($D28,'[1]男單 Prep'!$A$7:$P$70,15))</f>
      </c>
      <c r="C28" s="54">
        <f>IF($D28="","",VLOOKUP($D28,'[1]男單 Prep'!$A$7:$P$70,16))</f>
      </c>
      <c r="D28" s="55"/>
      <c r="E28" s="54" t="s">
        <v>72</v>
      </c>
      <c r="F28" s="54"/>
      <c r="G28" s="54" t="s">
        <v>73</v>
      </c>
      <c r="H28" s="54"/>
      <c r="I28" s="69"/>
      <c r="J28" s="74" t="s">
        <v>17</v>
      </c>
      <c r="K28" s="82" t="s">
        <v>16</v>
      </c>
      <c r="L28" s="58" t="s">
        <v>37</v>
      </c>
      <c r="M28" s="83" t="s">
        <v>26</v>
      </c>
      <c r="N28" s="61"/>
      <c r="O28" s="84"/>
      <c r="P28" s="61"/>
      <c r="Q28" s="84"/>
      <c r="R28" s="64"/>
      <c r="S28" s="65"/>
    </row>
    <row r="29" spans="1:19" s="67" customFormat="1" ht="11.25" customHeight="1">
      <c r="A29" s="68" t="s">
        <v>74</v>
      </c>
      <c r="B29" s="54">
        <f>IF($D29="","",VLOOKUP($D29,'[1]男單 Prep'!$A$7:$P$70,15))</f>
      </c>
      <c r="C29" s="54">
        <f>IF($D29="","",VLOOKUP($D29,'[1]男單 Prep'!$A$7:$P$70,16))</f>
      </c>
      <c r="D29" s="55"/>
      <c r="E29" s="54" t="s">
        <v>75</v>
      </c>
      <c r="F29" s="54"/>
      <c r="G29" s="54" t="s">
        <v>28</v>
      </c>
      <c r="H29" s="54"/>
      <c r="I29" s="57"/>
      <c r="J29" s="58" t="s">
        <v>17</v>
      </c>
      <c r="K29" s="73" t="s">
        <v>20</v>
      </c>
      <c r="L29" s="74" t="s">
        <v>76</v>
      </c>
      <c r="M29" s="80" t="s">
        <v>52</v>
      </c>
      <c r="N29" s="61"/>
      <c r="O29" s="84"/>
      <c r="P29" s="61"/>
      <c r="Q29" s="84"/>
      <c r="R29" s="64"/>
      <c r="S29" s="65"/>
    </row>
    <row r="30" spans="1:19" s="67" customFormat="1" ht="11.25" customHeight="1">
      <c r="A30" s="53" t="s">
        <v>77</v>
      </c>
      <c r="B30" s="54">
        <f>IF($D30="","",VLOOKUP($D30,'[1]男單 Prep'!$A$7:$P$70,15))</f>
        <v>0</v>
      </c>
      <c r="C30" s="54" t="s">
        <v>17</v>
      </c>
      <c r="D30" s="55">
        <v>14</v>
      </c>
      <c r="E30" s="54" t="s">
        <v>76</v>
      </c>
      <c r="F30" s="54"/>
      <c r="G30" s="54" t="s">
        <v>25</v>
      </c>
      <c r="H30" s="56"/>
      <c r="I30" s="69"/>
      <c r="J30" s="74" t="s">
        <v>76</v>
      </c>
      <c r="K30" s="63" t="s">
        <v>26</v>
      </c>
      <c r="L30" s="80"/>
      <c r="M30" s="85"/>
      <c r="N30" s="77"/>
      <c r="O30" s="86"/>
      <c r="P30" s="58" t="s">
        <v>63</v>
      </c>
      <c r="Q30" s="73" t="s">
        <v>35</v>
      </c>
      <c r="R30" s="64"/>
      <c r="S30" s="65"/>
    </row>
    <row r="31" spans="1:19" s="67" customFormat="1" ht="11.25" customHeight="1">
      <c r="A31" s="53" t="s">
        <v>78</v>
      </c>
      <c r="B31" s="54">
        <f>IF($D31="","",VLOOKUP($D31,'[1]男單 Prep'!$A$7:$P$70,15))</f>
        <v>0</v>
      </c>
      <c r="C31" s="54" t="s">
        <v>17</v>
      </c>
      <c r="D31" s="55">
        <v>12</v>
      </c>
      <c r="E31" s="54" t="s">
        <v>79</v>
      </c>
      <c r="F31" s="54"/>
      <c r="G31" s="54" t="s">
        <v>80</v>
      </c>
      <c r="H31" s="56"/>
      <c r="I31" s="57"/>
      <c r="J31" s="58" t="s">
        <v>79</v>
      </c>
      <c r="K31" s="79"/>
      <c r="L31" s="61"/>
      <c r="M31" s="61"/>
      <c r="N31" s="61"/>
      <c r="O31" s="84"/>
      <c r="P31" s="74"/>
      <c r="Q31" s="76" t="s">
        <v>30</v>
      </c>
      <c r="R31" s="64"/>
      <c r="S31" s="65"/>
    </row>
    <row r="32" spans="1:19" s="67" customFormat="1" ht="11.25" customHeight="1">
      <c r="A32" s="68" t="s">
        <v>81</v>
      </c>
      <c r="B32" s="54">
        <f>IF($D32="","",VLOOKUP($D32,'[1]男單 Prep'!$A$7:$P$70,15))</f>
      </c>
      <c r="C32" s="54">
        <f>IF($D32="","",VLOOKUP($D32,'[1]男單 Prep'!$A$7:$P$70,16))</f>
      </c>
      <c r="D32" s="55"/>
      <c r="E32" s="54" t="s">
        <v>46</v>
      </c>
      <c r="F32" s="54">
        <f>IF($D32="","",VLOOKUP($D32,'[1]男單 Prep'!$A$7:$P$70,3))</f>
      </c>
      <c r="G32" s="54"/>
      <c r="H32" s="54"/>
      <c r="I32" s="69"/>
      <c r="J32" s="74"/>
      <c r="K32" s="82"/>
      <c r="L32" s="126" t="s">
        <v>79</v>
      </c>
      <c r="M32" s="58" t="s">
        <v>26</v>
      </c>
      <c r="N32" s="61"/>
      <c r="O32" s="84"/>
      <c r="P32" s="61"/>
      <c r="Q32" s="76"/>
      <c r="R32" s="64"/>
      <c r="S32" s="65"/>
    </row>
    <row r="33" spans="1:19" s="67" customFormat="1" ht="11.25" customHeight="1">
      <c r="A33" s="68" t="s">
        <v>83</v>
      </c>
      <c r="B33" s="54">
        <f>IF($D33="","",VLOOKUP($D33,'[1]男單 Prep'!$A$7:$P$70,15))</f>
      </c>
      <c r="C33" s="54">
        <f>IF($D33="","",VLOOKUP($D33,'[1]男單 Prep'!$A$7:$P$70,16))</f>
      </c>
      <c r="D33" s="55"/>
      <c r="E33" s="54" t="s">
        <v>82</v>
      </c>
      <c r="F33" s="54"/>
      <c r="G33" s="54" t="s">
        <v>84</v>
      </c>
      <c r="H33" s="54"/>
      <c r="I33" s="57"/>
      <c r="J33" s="58" t="s">
        <v>82</v>
      </c>
      <c r="K33" s="73" t="s">
        <v>26</v>
      </c>
      <c r="L33" s="74" t="s">
        <v>37</v>
      </c>
      <c r="M33" s="75" t="s">
        <v>20</v>
      </c>
      <c r="N33" s="61"/>
      <c r="O33" s="84"/>
      <c r="P33" s="61"/>
      <c r="Q33" s="76"/>
      <c r="R33" s="64"/>
      <c r="S33" s="65"/>
    </row>
    <row r="34" spans="1:19" s="67" customFormat="1" ht="11.25" customHeight="1">
      <c r="A34" s="68" t="s">
        <v>85</v>
      </c>
      <c r="B34" s="54">
        <f>IF($D34="","",VLOOKUP($D34,'[1]男單 Prep'!$A$7:$P$70,15))</f>
      </c>
      <c r="C34" s="54">
        <f>IF($D34="","",VLOOKUP($D34,'[1]男單 Prep'!$A$7:$P$70,16))</f>
      </c>
      <c r="D34" s="55"/>
      <c r="E34" s="54" t="s">
        <v>86</v>
      </c>
      <c r="F34" s="54"/>
      <c r="G34" s="54" t="s">
        <v>25</v>
      </c>
      <c r="H34" s="54"/>
      <c r="I34" s="69"/>
      <c r="J34" s="74" t="s">
        <v>17</v>
      </c>
      <c r="K34" s="76" t="s">
        <v>22</v>
      </c>
      <c r="L34" s="77"/>
      <c r="M34" s="78"/>
      <c r="N34" s="126" t="s">
        <v>79</v>
      </c>
      <c r="O34" s="73" t="s">
        <v>41</v>
      </c>
      <c r="P34" s="61"/>
      <c r="Q34" s="76"/>
      <c r="R34" s="64"/>
      <c r="S34" s="65"/>
    </row>
    <row r="35" spans="1:22" s="67" customFormat="1" ht="11.25" customHeight="1">
      <c r="A35" s="68" t="s">
        <v>87</v>
      </c>
      <c r="B35" s="54">
        <f>IF($D35="","",VLOOKUP($D35,'[1]男單 Prep'!$A$7:$P$70,15))</f>
      </c>
      <c r="C35" s="54">
        <f>IF($D35="","",VLOOKUP($D35,'[1]男單 Prep'!$A$7:$P$70,16))</f>
      </c>
      <c r="D35" s="55"/>
      <c r="E35" s="54" t="s">
        <v>88</v>
      </c>
      <c r="F35" s="54"/>
      <c r="G35" s="54" t="s">
        <v>49</v>
      </c>
      <c r="H35" s="54"/>
      <c r="I35" s="57"/>
      <c r="J35" s="58" t="s">
        <v>88</v>
      </c>
      <c r="K35" s="79" t="s">
        <v>34</v>
      </c>
      <c r="L35" s="80"/>
      <c r="M35" s="75"/>
      <c r="N35" s="74" t="s">
        <v>37</v>
      </c>
      <c r="O35" s="63" t="s">
        <v>26</v>
      </c>
      <c r="P35" s="61"/>
      <c r="Q35" s="63"/>
      <c r="R35" s="64"/>
      <c r="S35" s="65"/>
      <c r="U35" s="92" t="s">
        <v>89</v>
      </c>
      <c r="V35" s="93" t="s">
        <v>90</v>
      </c>
    </row>
    <row r="36" spans="1:22" s="67" customFormat="1" ht="11.25" customHeight="1">
      <c r="A36" s="68" t="s">
        <v>91</v>
      </c>
      <c r="B36" s="54">
        <f>IF($D36="","",VLOOKUP($D36,'[1]男單 Prep'!$A$7:$P$70,15))</f>
      </c>
      <c r="C36" s="54">
        <f>IF($D36="","",VLOOKUP($D36,'[1]男單 Prep'!$A$7:$P$70,16))</f>
      </c>
      <c r="D36" s="55"/>
      <c r="E36" s="54" t="s">
        <v>92</v>
      </c>
      <c r="F36" s="54"/>
      <c r="G36" s="54" t="s">
        <v>28</v>
      </c>
      <c r="H36" s="54"/>
      <c r="I36" s="69"/>
      <c r="J36" s="74" t="s">
        <v>17</v>
      </c>
      <c r="K36" s="94" t="s">
        <v>26</v>
      </c>
      <c r="L36" s="58" t="s">
        <v>88</v>
      </c>
      <c r="M36" s="83" t="s">
        <v>26</v>
      </c>
      <c r="N36" s="95"/>
      <c r="O36" s="96"/>
      <c r="P36" s="95"/>
      <c r="Q36" s="96"/>
      <c r="R36" s="64"/>
      <c r="S36" s="65"/>
      <c r="U36" s="92" t="s">
        <v>93</v>
      </c>
      <c r="V36" s="97" t="s">
        <v>63</v>
      </c>
    </row>
    <row r="37" spans="1:22" s="67" customFormat="1" ht="11.25" customHeight="1">
      <c r="A37" s="68" t="s">
        <v>94</v>
      </c>
      <c r="B37" s="54">
        <f>IF($D37="","",VLOOKUP($D37,'[1]男單 Prep'!$A$7:$P$70,15))</f>
      </c>
      <c r="C37" s="54">
        <f>IF($D37="","",VLOOKUP($D37,'[1]男單 Prep'!$A$7:$P$70,16))</f>
      </c>
      <c r="D37" s="55"/>
      <c r="E37" s="54" t="s">
        <v>46</v>
      </c>
      <c r="F37" s="54">
        <f>IF($D37="","",VLOOKUP($D37,'[1]男單 Prep'!$A$7:$P$70,3))</f>
      </c>
      <c r="G37" s="54"/>
      <c r="H37" s="54"/>
      <c r="I37" s="57"/>
      <c r="J37" s="58" t="s">
        <v>95</v>
      </c>
      <c r="K37" s="73"/>
      <c r="L37" s="74" t="s">
        <v>37</v>
      </c>
      <c r="M37" s="80" t="s">
        <v>22</v>
      </c>
      <c r="N37" s="98" t="s">
        <v>63</v>
      </c>
      <c r="O37" s="99"/>
      <c r="P37" s="100"/>
      <c r="Q37" s="96"/>
      <c r="R37" s="64"/>
      <c r="S37" s="65"/>
      <c r="U37" s="129" t="s">
        <v>96</v>
      </c>
      <c r="V37" s="93" t="s">
        <v>32</v>
      </c>
    </row>
    <row r="38" spans="1:22" s="67" customFormat="1" ht="11.25" customHeight="1">
      <c r="A38" s="53" t="s">
        <v>97</v>
      </c>
      <c r="B38" s="54">
        <f>IF($D38="","",VLOOKUP($D38,'[1]男單 Prep'!$A$7:$P$70,15))</f>
        <v>0</v>
      </c>
      <c r="C38" s="54" t="s">
        <v>17</v>
      </c>
      <c r="D38" s="55">
        <v>5</v>
      </c>
      <c r="E38" s="54" t="s">
        <v>95</v>
      </c>
      <c r="F38" s="54"/>
      <c r="G38" s="54" t="s">
        <v>98</v>
      </c>
      <c r="H38" s="56"/>
      <c r="I38" s="69"/>
      <c r="J38" s="74"/>
      <c r="K38" s="63"/>
      <c r="L38" s="80"/>
      <c r="M38" s="101"/>
      <c r="N38" s="102"/>
      <c r="O38" s="103" t="s">
        <v>26</v>
      </c>
      <c r="P38" s="104" t="s">
        <v>90</v>
      </c>
      <c r="Q38" s="99"/>
      <c r="R38" s="64"/>
      <c r="S38" s="65"/>
      <c r="U38" s="130"/>
      <c r="V38" s="105" t="s">
        <v>99</v>
      </c>
    </row>
    <row r="39" spans="1:22" s="67" customFormat="1" ht="11.25" customHeight="1">
      <c r="A39" s="53" t="s">
        <v>100</v>
      </c>
      <c r="B39" s="54">
        <f>IF($D39="","",VLOOKUP($D39,'[1]男單 Prep'!$A$7:$P$70,15))</f>
        <v>0</v>
      </c>
      <c r="C39" s="54" t="s">
        <v>17</v>
      </c>
      <c r="D39" s="55">
        <v>8</v>
      </c>
      <c r="E39" s="54" t="s">
        <v>101</v>
      </c>
      <c r="F39" s="54"/>
      <c r="G39" s="54" t="s">
        <v>44</v>
      </c>
      <c r="H39" s="56"/>
      <c r="I39" s="57"/>
      <c r="J39" s="58" t="s">
        <v>101</v>
      </c>
      <c r="K39" s="79"/>
      <c r="L39" s="61"/>
      <c r="M39" s="106"/>
      <c r="N39" s="98" t="s">
        <v>90</v>
      </c>
      <c r="O39" s="107" t="s">
        <v>22</v>
      </c>
      <c r="P39" s="108" t="s">
        <v>17</v>
      </c>
      <c r="Q39" s="96"/>
      <c r="R39" s="64"/>
      <c r="S39" s="65"/>
      <c r="U39" s="129" t="s">
        <v>102</v>
      </c>
      <c r="V39" s="109" t="s">
        <v>55</v>
      </c>
    </row>
    <row r="40" spans="1:22" s="67" customFormat="1" ht="11.25" customHeight="1">
      <c r="A40" s="68" t="s">
        <v>103</v>
      </c>
      <c r="B40" s="54">
        <f>IF($D40="","",VLOOKUP($D40,'[1]男單 Prep'!$A$7:$P$70,15))</f>
      </c>
      <c r="C40" s="54">
        <f>IF($D40="","",VLOOKUP($D40,'[1]男單 Prep'!$A$7:$P$70,16))</f>
      </c>
      <c r="D40" s="55"/>
      <c r="E40" s="54" t="s">
        <v>46</v>
      </c>
      <c r="F40" s="54">
        <f>IF($D40="","",VLOOKUP($D40,'[1]男單 Prep'!$A$7:$P$70,3))</f>
      </c>
      <c r="G40" s="54"/>
      <c r="H40" s="54"/>
      <c r="I40" s="69"/>
      <c r="J40" s="74"/>
      <c r="K40" s="82"/>
      <c r="L40" s="58"/>
      <c r="M40" s="58" t="s">
        <v>23</v>
      </c>
      <c r="N40" s="108"/>
      <c r="O40" s="96"/>
      <c r="P40" s="108"/>
      <c r="Q40" s="96"/>
      <c r="R40" s="64"/>
      <c r="S40" s="65"/>
      <c r="U40" s="131"/>
      <c r="V40" s="127" t="s">
        <v>79</v>
      </c>
    </row>
    <row r="41" spans="1:22" s="67" customFormat="1" ht="11.25" customHeight="1">
      <c r="A41" s="68" t="s">
        <v>104</v>
      </c>
      <c r="B41" s="54">
        <f>IF($D41="","",VLOOKUP($D41,'[1]男單 Prep'!$A$7:$P$70,15))</f>
      </c>
      <c r="C41" s="54">
        <f>IF($D41="","",VLOOKUP($D41,'[1]男單 Prep'!$A$7:$P$70,16))</f>
      </c>
      <c r="D41" s="55"/>
      <c r="E41" s="54" t="s">
        <v>105</v>
      </c>
      <c r="F41" s="54"/>
      <c r="G41" s="54" t="s">
        <v>106</v>
      </c>
      <c r="H41" s="54"/>
      <c r="I41" s="57"/>
      <c r="J41" s="58" t="s">
        <v>105</v>
      </c>
      <c r="K41" s="73" t="s">
        <v>26</v>
      </c>
      <c r="L41" s="74" t="s">
        <v>105</v>
      </c>
      <c r="M41" s="75" t="s">
        <v>26</v>
      </c>
      <c r="N41" s="108"/>
      <c r="O41" s="96"/>
      <c r="P41" s="108"/>
      <c r="Q41" s="96"/>
      <c r="R41" s="64"/>
      <c r="S41" s="65"/>
      <c r="U41" s="131"/>
      <c r="V41" s="109" t="s">
        <v>107</v>
      </c>
    </row>
    <row r="42" spans="1:22" s="67" customFormat="1" ht="11.25" customHeight="1">
      <c r="A42" s="68" t="s">
        <v>108</v>
      </c>
      <c r="B42" s="54">
        <f>IF($D42="","",VLOOKUP($D42,'[1]男單 Prep'!$A$7:$P$70,15))</f>
      </c>
      <c r="C42" s="54">
        <f>IF($D42="","",VLOOKUP($D42,'[1]男單 Prep'!$A$7:$P$70,16))</f>
      </c>
      <c r="D42" s="55"/>
      <c r="E42" s="54" t="s">
        <v>109</v>
      </c>
      <c r="F42" s="54"/>
      <c r="G42" s="54" t="s">
        <v>25</v>
      </c>
      <c r="H42" s="54"/>
      <c r="I42" s="69"/>
      <c r="J42" s="74" t="s">
        <v>17</v>
      </c>
      <c r="K42" s="76" t="s">
        <v>20</v>
      </c>
      <c r="L42" s="77"/>
      <c r="M42" s="78"/>
      <c r="N42" s="58" t="s">
        <v>17</v>
      </c>
      <c r="O42" s="79" t="s">
        <v>22</v>
      </c>
      <c r="P42" s="61"/>
      <c r="Q42" s="63"/>
      <c r="R42" s="64"/>
      <c r="S42" s="65"/>
      <c r="U42" s="130"/>
      <c r="V42" s="123" t="s">
        <v>110</v>
      </c>
    </row>
    <row r="43" spans="1:19" s="67" customFormat="1" ht="11.25" customHeight="1">
      <c r="A43" s="68" t="s">
        <v>111</v>
      </c>
      <c r="B43" s="54">
        <f>IF($D43="","",VLOOKUP($D43,'[1]男單 Prep'!$A$7:$P$70,15))</f>
      </c>
      <c r="C43" s="54">
        <f>IF($D43="","",VLOOKUP($D43,'[1]男單 Prep'!$A$7:$P$70,16))</f>
      </c>
      <c r="D43" s="55"/>
      <c r="E43" s="54" t="s">
        <v>112</v>
      </c>
      <c r="F43" s="54"/>
      <c r="G43" s="54" t="s">
        <v>68</v>
      </c>
      <c r="H43" s="54"/>
      <c r="I43" s="57"/>
      <c r="J43" s="58" t="s">
        <v>113</v>
      </c>
      <c r="K43" s="79" t="s">
        <v>114</v>
      </c>
      <c r="L43" s="80"/>
      <c r="M43" s="75"/>
      <c r="N43" s="74" t="s">
        <v>99</v>
      </c>
      <c r="O43" s="81" t="s">
        <v>26</v>
      </c>
      <c r="P43" s="61"/>
      <c r="Q43" s="63"/>
      <c r="R43" s="64"/>
      <c r="S43" s="65"/>
    </row>
    <row r="44" spans="1:19" s="67" customFormat="1" ht="11.25" customHeight="1">
      <c r="A44" s="68" t="s">
        <v>115</v>
      </c>
      <c r="B44" s="54">
        <f>IF($D44="","",VLOOKUP($D44,'[1]男單 Prep'!$A$7:$P$70,15))</f>
      </c>
      <c r="C44" s="54">
        <f>IF($D44="","",VLOOKUP($D44,'[1]男單 Prep'!$A$7:$P$70,16))</f>
      </c>
      <c r="D44" s="55"/>
      <c r="E44" s="110" t="s">
        <v>116</v>
      </c>
      <c r="F44" s="54">
        <f>IF($D44="","",VLOOKUP($D44,'[1]男單 Prep'!$A$7:$P$70,3))</f>
      </c>
      <c r="G44" s="54"/>
      <c r="H44" s="54"/>
      <c r="I44" s="69"/>
      <c r="J44" s="74"/>
      <c r="K44" s="94" t="s">
        <v>117</v>
      </c>
      <c r="L44" s="58" t="s">
        <v>118</v>
      </c>
      <c r="M44" s="83" t="s">
        <v>119</v>
      </c>
      <c r="N44" s="61"/>
      <c r="O44" s="84"/>
      <c r="P44" s="61"/>
      <c r="Q44" s="63"/>
      <c r="R44" s="64"/>
      <c r="S44" s="65"/>
    </row>
    <row r="45" spans="1:19" s="67" customFormat="1" ht="11.25" customHeight="1">
      <c r="A45" s="68" t="s">
        <v>120</v>
      </c>
      <c r="B45" s="54">
        <f>IF($D45="","",VLOOKUP($D45,'[1]男單 Prep'!$A$7:$P$70,15))</f>
      </c>
      <c r="C45" s="54">
        <f>IF($D45="","",VLOOKUP($D45,'[1]男單 Prep'!$A$7:$P$70,16))</f>
      </c>
      <c r="D45" s="55"/>
      <c r="E45" s="54" t="s">
        <v>46</v>
      </c>
      <c r="F45" s="54">
        <f>IF($D45="","",VLOOKUP($D45,'[1]男單 Prep'!$A$7:$P$70,3))</f>
      </c>
      <c r="G45" s="54"/>
      <c r="H45" s="54"/>
      <c r="I45" s="57"/>
      <c r="J45" s="58" t="s">
        <v>99</v>
      </c>
      <c r="K45" s="73"/>
      <c r="L45" s="74" t="s">
        <v>99</v>
      </c>
      <c r="M45" s="80" t="s">
        <v>17</v>
      </c>
      <c r="N45" s="61"/>
      <c r="O45" s="84"/>
      <c r="P45" s="61"/>
      <c r="Q45" s="63"/>
      <c r="R45" s="64"/>
      <c r="S45" s="65"/>
    </row>
    <row r="46" spans="1:19" s="67" customFormat="1" ht="11.25" customHeight="1">
      <c r="A46" s="53" t="s">
        <v>121</v>
      </c>
      <c r="B46" s="54">
        <f>IF($D46="","",VLOOKUP($D46,'[1]男單 Prep'!$A$7:$P$70,15))</f>
        <v>0</v>
      </c>
      <c r="C46" s="54" t="s">
        <v>17</v>
      </c>
      <c r="D46" s="55">
        <v>10</v>
      </c>
      <c r="E46" s="54" t="s">
        <v>99</v>
      </c>
      <c r="F46" s="54"/>
      <c r="G46" s="54" t="s">
        <v>25</v>
      </c>
      <c r="H46" s="56"/>
      <c r="I46" s="69"/>
      <c r="J46" s="74"/>
      <c r="K46" s="63"/>
      <c r="L46" s="80"/>
      <c r="M46" s="85"/>
      <c r="N46" s="77"/>
      <c r="O46" s="86"/>
      <c r="P46" s="58" t="s">
        <v>99</v>
      </c>
      <c r="Q46" s="79" t="s">
        <v>26</v>
      </c>
      <c r="R46" s="64"/>
      <c r="S46" s="65"/>
    </row>
    <row r="47" spans="1:19" s="67" customFormat="1" ht="11.25" customHeight="1">
      <c r="A47" s="53" t="s">
        <v>122</v>
      </c>
      <c r="B47" s="54">
        <f>IF($D47="","",VLOOKUP($D47,'[1]男單 Prep'!$A$7:$P$70,15))</f>
        <v>0</v>
      </c>
      <c r="C47" s="54" t="s">
        <v>17</v>
      </c>
      <c r="D47" s="55">
        <v>16</v>
      </c>
      <c r="E47" s="54" t="s">
        <v>123</v>
      </c>
      <c r="F47" s="54"/>
      <c r="G47" s="54" t="s">
        <v>84</v>
      </c>
      <c r="H47" s="56"/>
      <c r="I47" s="57"/>
      <c r="J47" s="58" t="s">
        <v>17</v>
      </c>
      <c r="K47" s="79" t="s">
        <v>29</v>
      </c>
      <c r="L47" s="61"/>
      <c r="M47" s="61"/>
      <c r="N47" s="61"/>
      <c r="O47" s="84"/>
      <c r="P47" s="74"/>
      <c r="Q47" s="81" t="s">
        <v>23</v>
      </c>
      <c r="R47" s="64"/>
      <c r="S47" s="65"/>
    </row>
    <row r="48" spans="1:19" s="67" customFormat="1" ht="11.25" customHeight="1">
      <c r="A48" s="68" t="s">
        <v>124</v>
      </c>
      <c r="B48" s="54">
        <f>IF($D48="","",VLOOKUP($D48,'[1]男單 Prep'!$A$7:$P$70,15))</f>
      </c>
      <c r="C48" s="54">
        <f>IF($D48="","",VLOOKUP($D48,'[1]男單 Prep'!$A$7:$P$70,16))</f>
      </c>
      <c r="D48" s="55"/>
      <c r="E48" s="54" t="s">
        <v>107</v>
      </c>
      <c r="F48" s="54"/>
      <c r="G48" s="54" t="s">
        <v>25</v>
      </c>
      <c r="H48" s="54"/>
      <c r="I48" s="69"/>
      <c r="J48" s="74" t="s">
        <v>107</v>
      </c>
      <c r="K48" s="94" t="s">
        <v>26</v>
      </c>
      <c r="L48" s="58" t="s">
        <v>107</v>
      </c>
      <c r="M48" s="58" t="s">
        <v>125</v>
      </c>
      <c r="N48" s="61"/>
      <c r="O48" s="84"/>
      <c r="P48" s="61"/>
      <c r="Q48" s="84"/>
      <c r="R48" s="64"/>
      <c r="S48" s="65"/>
    </row>
    <row r="49" spans="1:19" s="67" customFormat="1" ht="11.25" customHeight="1">
      <c r="A49" s="68" t="s">
        <v>126</v>
      </c>
      <c r="B49" s="54">
        <f>IF($D49="","",VLOOKUP($D49,'[1]男單 Prep'!$A$7:$P$70,15))</f>
      </c>
      <c r="C49" s="54">
        <f>IF($D49="","",VLOOKUP($D49,'[1]男單 Prep'!$A$7:$P$70,16))</f>
      </c>
      <c r="D49" s="55"/>
      <c r="E49" s="54" t="s">
        <v>127</v>
      </c>
      <c r="F49" s="54"/>
      <c r="G49" s="54" t="s">
        <v>58</v>
      </c>
      <c r="H49" s="54"/>
      <c r="I49" s="57"/>
      <c r="J49" s="58"/>
      <c r="K49" s="73"/>
      <c r="L49" s="74"/>
      <c r="M49" s="75"/>
      <c r="N49" s="61"/>
      <c r="O49" s="84"/>
      <c r="P49" s="61"/>
      <c r="Q49" s="84"/>
      <c r="R49" s="64"/>
      <c r="S49" s="65"/>
    </row>
    <row r="50" spans="1:19" s="67" customFormat="1" ht="11.25" customHeight="1">
      <c r="A50" s="68" t="s">
        <v>128</v>
      </c>
      <c r="B50" s="54">
        <f>IF($D50="","",VLOOKUP($D50,'[1]男單 Prep'!$A$7:$P$70,15))</f>
      </c>
      <c r="C50" s="54">
        <f>IF($D50="","",VLOOKUP($D50,'[1]男單 Prep'!$A$7:$P$70,16))</f>
      </c>
      <c r="D50" s="55"/>
      <c r="E50" s="54" t="s">
        <v>129</v>
      </c>
      <c r="F50" s="54"/>
      <c r="G50" s="54" t="s">
        <v>25</v>
      </c>
      <c r="H50" s="54"/>
      <c r="I50" s="69"/>
      <c r="J50" s="74"/>
      <c r="K50" s="76"/>
      <c r="L50" s="77"/>
      <c r="M50" s="78"/>
      <c r="N50" s="58" t="s">
        <v>107</v>
      </c>
      <c r="O50" s="73" t="s">
        <v>26</v>
      </c>
      <c r="P50" s="61"/>
      <c r="Q50" s="84"/>
      <c r="R50" s="64"/>
      <c r="S50" s="65"/>
    </row>
    <row r="51" spans="1:19" s="67" customFormat="1" ht="11.25" customHeight="1">
      <c r="A51" s="68" t="s">
        <v>130</v>
      </c>
      <c r="B51" s="54">
        <f>IF($D51="","",VLOOKUP($D51,'[1]男單 Prep'!$A$7:$P$70,15))</f>
      </c>
      <c r="C51" s="54">
        <f>IF($D51="","",VLOOKUP($D51,'[1]男單 Prep'!$A$7:$P$70,16))</f>
      </c>
      <c r="D51" s="55"/>
      <c r="E51" s="54" t="s">
        <v>131</v>
      </c>
      <c r="F51" s="54"/>
      <c r="G51" s="54" t="s">
        <v>25</v>
      </c>
      <c r="H51" s="54"/>
      <c r="I51" s="57"/>
      <c r="J51" s="58" t="s">
        <v>131</v>
      </c>
      <c r="K51" s="79" t="s">
        <v>26</v>
      </c>
      <c r="L51" s="80"/>
      <c r="M51" s="75"/>
      <c r="N51" s="74"/>
      <c r="O51" s="63" t="s">
        <v>20</v>
      </c>
      <c r="P51" s="61"/>
      <c r="Q51" s="84"/>
      <c r="R51" s="64"/>
      <c r="S51" s="65"/>
    </row>
    <row r="52" spans="1:19" s="67" customFormat="1" ht="11.25" customHeight="1">
      <c r="A52" s="68" t="s">
        <v>132</v>
      </c>
      <c r="B52" s="54">
        <f>IF($D52="","",VLOOKUP($D52,'[1]男單 Prep'!$A$7:$P$70,15))</f>
      </c>
      <c r="C52" s="54">
        <f>IF($D52="","",VLOOKUP($D52,'[1]男單 Prep'!$A$7:$P$70,16))</f>
      </c>
      <c r="D52" s="55"/>
      <c r="E52" s="54" t="s">
        <v>133</v>
      </c>
      <c r="F52" s="54"/>
      <c r="G52" s="54" t="s">
        <v>28</v>
      </c>
      <c r="H52" s="54"/>
      <c r="I52" s="69"/>
      <c r="J52" s="74" t="s">
        <v>17</v>
      </c>
      <c r="K52" s="82" t="s">
        <v>16</v>
      </c>
      <c r="L52" s="58" t="s">
        <v>17</v>
      </c>
      <c r="M52" s="83" t="s">
        <v>16</v>
      </c>
      <c r="N52" s="61"/>
      <c r="O52" s="63"/>
      <c r="P52" s="61"/>
      <c r="Q52" s="84"/>
      <c r="R52" s="64"/>
      <c r="S52" s="65"/>
    </row>
    <row r="53" spans="1:19" s="67" customFormat="1" ht="11.25" customHeight="1">
      <c r="A53" s="68" t="s">
        <v>134</v>
      </c>
      <c r="B53" s="54">
        <f>IF($D53="","",VLOOKUP($D53,'[1]男單 Prep'!$A$7:$P$70,15))</f>
      </c>
      <c r="C53" s="54">
        <f>IF($D53="","",VLOOKUP($D53,'[1]男單 Prep'!$A$7:$P$70,16))</f>
      </c>
      <c r="D53" s="55"/>
      <c r="E53" s="54" t="s">
        <v>46</v>
      </c>
      <c r="F53" s="54">
        <f>IF($D53="","",VLOOKUP($D53,'[1]男單 Prep'!$A$7:$P$70,3))</f>
      </c>
      <c r="G53" s="54"/>
      <c r="H53" s="54"/>
      <c r="I53" s="57"/>
      <c r="J53" s="58" t="s">
        <v>135</v>
      </c>
      <c r="K53" s="73"/>
      <c r="L53" s="74" t="s">
        <v>135</v>
      </c>
      <c r="M53" s="80" t="s">
        <v>26</v>
      </c>
      <c r="N53" s="61"/>
      <c r="O53" s="63"/>
      <c r="P53" s="61"/>
      <c r="Q53" s="84"/>
      <c r="R53" s="64"/>
      <c r="S53" s="65"/>
    </row>
    <row r="54" spans="1:19" s="67" customFormat="1" ht="11.25" customHeight="1">
      <c r="A54" s="53" t="s">
        <v>136</v>
      </c>
      <c r="B54" s="54">
        <f>IF($D54="","",VLOOKUP($D54,'[1]男單 Prep'!$A$7:$P$70,15))</f>
        <v>0</v>
      </c>
      <c r="C54" s="54" t="s">
        <v>17</v>
      </c>
      <c r="D54" s="55">
        <v>4</v>
      </c>
      <c r="E54" s="54" t="s">
        <v>135</v>
      </c>
      <c r="F54" s="54"/>
      <c r="G54" s="54" t="s">
        <v>25</v>
      </c>
      <c r="H54" s="56"/>
      <c r="I54" s="69"/>
      <c r="J54" s="74"/>
      <c r="K54" s="63"/>
      <c r="L54" s="80"/>
      <c r="M54" s="85"/>
      <c r="N54" s="88"/>
      <c r="O54" s="89"/>
      <c r="P54" s="58"/>
      <c r="Q54" s="73" t="s">
        <v>20</v>
      </c>
      <c r="R54" s="64"/>
      <c r="S54" s="65"/>
    </row>
    <row r="55" spans="1:19" s="67" customFormat="1" ht="11.25" customHeight="1">
      <c r="A55" s="53" t="s">
        <v>137</v>
      </c>
      <c r="B55" s="54">
        <f>IF($D55="","",VLOOKUP($D55,'[1]男單 Prep'!$A$7:$P$70,15))</f>
        <v>0</v>
      </c>
      <c r="C55" s="54" t="s">
        <v>17</v>
      </c>
      <c r="D55" s="55">
        <v>6</v>
      </c>
      <c r="E55" s="54" t="s">
        <v>138</v>
      </c>
      <c r="F55" s="54"/>
      <c r="G55" s="54" t="s">
        <v>28</v>
      </c>
      <c r="H55" s="56"/>
      <c r="I55" s="57"/>
      <c r="J55" s="58" t="s">
        <v>138</v>
      </c>
      <c r="K55" s="79"/>
      <c r="L55" s="61"/>
      <c r="M55" s="61"/>
      <c r="N55" s="77"/>
      <c r="O55" s="90"/>
      <c r="P55" s="80" t="s">
        <v>90</v>
      </c>
      <c r="Q55" s="91" t="s">
        <v>26</v>
      </c>
      <c r="R55" s="64"/>
      <c r="S55" s="65"/>
    </row>
    <row r="56" spans="1:19" s="67" customFormat="1" ht="11.25" customHeight="1">
      <c r="A56" s="68" t="s">
        <v>139</v>
      </c>
      <c r="B56" s="54">
        <f>IF($D56="","",VLOOKUP($D56,'[1]男單 Prep'!$A$7:$P$70,15))</f>
      </c>
      <c r="C56" s="54">
        <f>IF($D56="","",VLOOKUP($D56,'[1]男單 Prep'!$A$7:$P$70,16))</f>
      </c>
      <c r="D56" s="55"/>
      <c r="E56" s="54" t="s">
        <v>46</v>
      </c>
      <c r="F56" s="54">
        <f>IF($D56="","",VLOOKUP($D56,'[1]男單 Prep'!$A$7:$P$70,3))</f>
      </c>
      <c r="G56" s="54"/>
      <c r="H56" s="54"/>
      <c r="I56" s="69"/>
      <c r="J56" s="74"/>
      <c r="K56" s="82"/>
      <c r="L56" s="58" t="s">
        <v>138</v>
      </c>
      <c r="M56" s="58" t="s">
        <v>26</v>
      </c>
      <c r="N56" s="61"/>
      <c r="O56" s="63"/>
      <c r="P56" s="61"/>
      <c r="Q56" s="84"/>
      <c r="R56" s="64"/>
      <c r="S56" s="65"/>
    </row>
    <row r="57" spans="1:19" s="67" customFormat="1" ht="11.25" customHeight="1">
      <c r="A57" s="68" t="s">
        <v>140</v>
      </c>
      <c r="B57" s="54">
        <f>IF($D57="","",VLOOKUP($D57,'[1]男單 Prep'!$A$7:$P$70,15))</f>
      </c>
      <c r="C57" s="54">
        <f>IF($D57="","",VLOOKUP($D57,'[1]男單 Prep'!$A$7:$P$70,16))</f>
      </c>
      <c r="D57" s="55"/>
      <c r="E57" s="54" t="s">
        <v>141</v>
      </c>
      <c r="F57" s="54"/>
      <c r="G57" s="54" t="s">
        <v>25</v>
      </c>
      <c r="H57" s="54"/>
      <c r="I57" s="57"/>
      <c r="J57" s="58" t="s">
        <v>17</v>
      </c>
      <c r="K57" s="73" t="s">
        <v>20</v>
      </c>
      <c r="L57" s="74" t="s">
        <v>17</v>
      </c>
      <c r="M57" s="75" t="s">
        <v>16</v>
      </c>
      <c r="N57" s="61"/>
      <c r="O57" s="63"/>
      <c r="P57" s="61"/>
      <c r="Q57" s="84"/>
      <c r="R57" s="64"/>
      <c r="S57" s="65"/>
    </row>
    <row r="58" spans="1:19" s="67" customFormat="1" ht="11.25" customHeight="1">
      <c r="A58" s="68" t="s">
        <v>142</v>
      </c>
      <c r="B58" s="54">
        <f>IF($D58="","",VLOOKUP($D58,'[1]男單 Prep'!$A$7:$P$70,15))</f>
      </c>
      <c r="C58" s="54">
        <f>IF($D58="","",VLOOKUP($D58,'[1]男單 Prep'!$A$7:$P$70,16))</f>
      </c>
      <c r="D58" s="55"/>
      <c r="E58" s="54" t="s">
        <v>143</v>
      </c>
      <c r="F58" s="54"/>
      <c r="G58" s="54" t="s">
        <v>68</v>
      </c>
      <c r="H58" s="54"/>
      <c r="I58" s="69"/>
      <c r="J58" s="74" t="s">
        <v>143</v>
      </c>
      <c r="K58" s="76" t="s">
        <v>26</v>
      </c>
      <c r="L58" s="77"/>
      <c r="M58" s="78"/>
      <c r="N58" s="58" t="s">
        <v>90</v>
      </c>
      <c r="O58" s="79" t="s">
        <v>22</v>
      </c>
      <c r="P58" s="61"/>
      <c r="Q58" s="84"/>
      <c r="R58" s="64"/>
      <c r="S58" s="65"/>
    </row>
    <row r="59" spans="1:19" s="67" customFormat="1" ht="11.25" customHeight="1">
      <c r="A59" s="68" t="s">
        <v>144</v>
      </c>
      <c r="B59" s="54">
        <f>IF($D59="","",VLOOKUP($D59,'[1]男單 Prep'!$A$7:$P$70,15))</f>
      </c>
      <c r="C59" s="54">
        <f>IF($D59="","",VLOOKUP($D59,'[1]男單 Prep'!$A$7:$P$70,16))</f>
      </c>
      <c r="D59" s="55"/>
      <c r="E59" s="54" t="s">
        <v>145</v>
      </c>
      <c r="F59" s="54"/>
      <c r="G59" s="54" t="s">
        <v>28</v>
      </c>
      <c r="H59" s="54"/>
      <c r="I59" s="57"/>
      <c r="J59" s="58" t="s">
        <v>17</v>
      </c>
      <c r="K59" s="79" t="s">
        <v>16</v>
      </c>
      <c r="L59" s="80"/>
      <c r="M59" s="75"/>
      <c r="N59" s="74"/>
      <c r="O59" s="81" t="s">
        <v>26</v>
      </c>
      <c r="P59" s="61"/>
      <c r="Q59" s="84"/>
      <c r="R59" s="64"/>
      <c r="S59" s="65"/>
    </row>
    <row r="60" spans="1:19" s="67" customFormat="1" ht="11.25" customHeight="1">
      <c r="A60" s="68" t="s">
        <v>146</v>
      </c>
      <c r="B60" s="54">
        <f>IF($D60="","",VLOOKUP($D60,'[1]男單 Prep'!$A$7:$P$70,15))</f>
      </c>
      <c r="C60" s="54">
        <f>IF($D60="","",VLOOKUP($D60,'[1]男單 Prep'!$A$7:$P$70,16))</f>
      </c>
      <c r="D60" s="55"/>
      <c r="E60" s="54" t="s">
        <v>90</v>
      </c>
      <c r="F60" s="54"/>
      <c r="G60" s="54" t="s">
        <v>25</v>
      </c>
      <c r="H60" s="54"/>
      <c r="I60" s="69"/>
      <c r="J60" s="74" t="s">
        <v>90</v>
      </c>
      <c r="K60" s="94" t="s">
        <v>26</v>
      </c>
      <c r="L60" s="58" t="s">
        <v>90</v>
      </c>
      <c r="M60" s="83" t="s">
        <v>26</v>
      </c>
      <c r="N60" s="61"/>
      <c r="O60" s="84"/>
      <c r="P60" s="61"/>
      <c r="Q60" s="84"/>
      <c r="R60" s="64"/>
      <c r="S60" s="65"/>
    </row>
    <row r="61" spans="1:19" s="67" customFormat="1" ht="11.25" customHeight="1">
      <c r="A61" s="68" t="s">
        <v>147</v>
      </c>
      <c r="B61" s="54">
        <f>IF($D61="","",VLOOKUP($D61,'[1]男單 Prep'!$A$7:$P$70,15))</f>
      </c>
      <c r="C61" s="54">
        <f>IF($D61="","",VLOOKUP($D61,'[1]男單 Prep'!$A$7:$P$70,16))</f>
      </c>
      <c r="D61" s="55"/>
      <c r="E61" s="54" t="s">
        <v>46</v>
      </c>
      <c r="F61" s="54">
        <f>IF($D61="","",VLOOKUP($D61,'[1]男單 Prep'!$A$7:$P$70,3))</f>
      </c>
      <c r="G61" s="54"/>
      <c r="H61" s="54"/>
      <c r="I61" s="57"/>
      <c r="J61" s="58"/>
      <c r="K61" s="73"/>
      <c r="L61" s="74"/>
      <c r="M61" s="80" t="s">
        <v>20</v>
      </c>
      <c r="N61" s="61"/>
      <c r="O61" s="84"/>
      <c r="P61" s="61"/>
      <c r="Q61" s="84"/>
      <c r="R61" s="64"/>
      <c r="S61" s="65"/>
    </row>
    <row r="62" spans="1:19" s="67" customFormat="1" ht="11.25" customHeight="1">
      <c r="A62" s="53" t="s">
        <v>148</v>
      </c>
      <c r="B62" s="54">
        <f>IF($D62="","",VLOOKUP($D62,'[1]男單 Prep'!$A$7:$P$70,15))</f>
        <v>0</v>
      </c>
      <c r="C62" s="54" t="s">
        <v>17</v>
      </c>
      <c r="D62" s="55">
        <v>9</v>
      </c>
      <c r="E62" s="54" t="s">
        <v>149</v>
      </c>
      <c r="F62" s="54"/>
      <c r="G62" s="54" t="s">
        <v>73</v>
      </c>
      <c r="H62" s="56"/>
      <c r="I62" s="69"/>
      <c r="J62" s="74" t="s">
        <v>149</v>
      </c>
      <c r="K62" s="63"/>
      <c r="L62" s="80"/>
      <c r="M62" s="85"/>
      <c r="N62" s="77"/>
      <c r="O62" s="86"/>
      <c r="P62" s="58" t="s">
        <v>90</v>
      </c>
      <c r="Q62" s="73" t="s">
        <v>26</v>
      </c>
      <c r="R62" s="64"/>
      <c r="S62" s="65"/>
    </row>
    <row r="63" spans="1:19" s="67" customFormat="1" ht="11.25" customHeight="1">
      <c r="A63" s="53" t="s">
        <v>150</v>
      </c>
      <c r="B63" s="54">
        <f>IF($D63="","",VLOOKUP($D63,'[1]男單 Prep'!$A$7:$P$70,15))</f>
        <v>0</v>
      </c>
      <c r="C63" s="54" t="s">
        <v>17</v>
      </c>
      <c r="D63" s="55">
        <v>13</v>
      </c>
      <c r="E63" s="54" t="s">
        <v>151</v>
      </c>
      <c r="F63" s="54"/>
      <c r="G63" s="54" t="s">
        <v>44</v>
      </c>
      <c r="H63" s="56"/>
      <c r="I63" s="57"/>
      <c r="J63" s="58" t="s">
        <v>151</v>
      </c>
      <c r="K63" s="79"/>
      <c r="L63" s="61"/>
      <c r="M63" s="61"/>
      <c r="N63" s="61"/>
      <c r="O63" s="84"/>
      <c r="P63" s="74"/>
      <c r="Q63" s="76" t="s">
        <v>16</v>
      </c>
      <c r="R63" s="64"/>
      <c r="S63" s="65"/>
    </row>
    <row r="64" spans="1:19" s="67" customFormat="1" ht="11.25" customHeight="1">
      <c r="A64" s="68" t="s">
        <v>152</v>
      </c>
      <c r="B64" s="54">
        <f>IF($D64="","",VLOOKUP($D64,'[1]男單 Prep'!$A$7:$P$70,15))</f>
      </c>
      <c r="C64" s="54">
        <f>IF($D64="","",VLOOKUP($D64,'[1]男單 Prep'!$A$7:$P$70,16))</f>
      </c>
      <c r="D64" s="55"/>
      <c r="E64" s="54" t="s">
        <v>21</v>
      </c>
      <c r="F64" s="54"/>
      <c r="G64" s="54" t="s">
        <v>17</v>
      </c>
      <c r="H64" s="54"/>
      <c r="I64" s="69"/>
      <c r="J64" s="74"/>
      <c r="K64" s="82"/>
      <c r="L64" s="58"/>
      <c r="M64" s="58" t="s">
        <v>22</v>
      </c>
      <c r="N64" s="61"/>
      <c r="O64" s="84"/>
      <c r="P64" s="61"/>
      <c r="Q64" s="76"/>
      <c r="R64" s="64"/>
      <c r="S64" s="65"/>
    </row>
    <row r="65" spans="1:19" s="67" customFormat="1" ht="11.25" customHeight="1">
      <c r="A65" s="68" t="s">
        <v>153</v>
      </c>
      <c r="B65" s="54">
        <f>IF($D65="","",VLOOKUP($D65,'[1]男單 Prep'!$A$7:$P$70,15))</f>
      </c>
      <c r="C65" s="54">
        <f>IF($D65="","",VLOOKUP($D65,'[1]男單 Prep'!$A$7:$P$70,16))</f>
      </c>
      <c r="D65" s="55"/>
      <c r="E65" s="54" t="s">
        <v>154</v>
      </c>
      <c r="F65" s="54"/>
      <c r="G65" s="54" t="s">
        <v>40</v>
      </c>
      <c r="H65" s="54"/>
      <c r="I65" s="57"/>
      <c r="J65" s="58" t="s">
        <v>154</v>
      </c>
      <c r="K65" s="73" t="s">
        <v>26</v>
      </c>
      <c r="L65" s="74" t="s">
        <v>154</v>
      </c>
      <c r="M65" s="75" t="s">
        <v>26</v>
      </c>
      <c r="N65" s="61"/>
      <c r="O65" s="84"/>
      <c r="P65" s="61"/>
      <c r="Q65" s="76"/>
      <c r="R65" s="64"/>
      <c r="S65" s="65"/>
    </row>
    <row r="66" spans="1:19" s="67" customFormat="1" ht="11.25" customHeight="1">
      <c r="A66" s="68" t="s">
        <v>155</v>
      </c>
      <c r="B66" s="54">
        <f>IF($D66="","",VLOOKUP($D66,'[1]男單 Prep'!$A$7:$P$70,15))</f>
      </c>
      <c r="C66" s="54">
        <f>IF($D66="","",VLOOKUP($D66,'[1]男單 Prep'!$A$7:$P$70,16))</f>
      </c>
      <c r="D66" s="55"/>
      <c r="E66" s="54" t="s">
        <v>156</v>
      </c>
      <c r="F66" s="54"/>
      <c r="G66" s="54" t="s">
        <v>25</v>
      </c>
      <c r="H66" s="54"/>
      <c r="I66" s="69"/>
      <c r="J66" s="74" t="s">
        <v>17</v>
      </c>
      <c r="K66" s="76" t="s">
        <v>16</v>
      </c>
      <c r="L66" s="77"/>
      <c r="M66" s="78"/>
      <c r="N66" s="58" t="s">
        <v>37</v>
      </c>
      <c r="O66" s="73" t="s">
        <v>20</v>
      </c>
      <c r="P66" s="61"/>
      <c r="Q66" s="76"/>
      <c r="R66" s="64"/>
      <c r="S66" s="65"/>
    </row>
    <row r="67" spans="1:19" s="67" customFormat="1" ht="11.25" customHeight="1">
      <c r="A67" s="68" t="s">
        <v>157</v>
      </c>
      <c r="B67" s="54">
        <f>IF($D67="","",VLOOKUP($D67,'[1]男單 Prep'!$A$7:$P$70,15))</f>
      </c>
      <c r="C67" s="54">
        <f>IF($D67="","",VLOOKUP($D67,'[1]男單 Prep'!$A$7:$P$70,16))</f>
      </c>
      <c r="D67" s="55"/>
      <c r="E67" s="54" t="s">
        <v>158</v>
      </c>
      <c r="F67" s="54"/>
      <c r="G67" s="54" t="s">
        <v>25</v>
      </c>
      <c r="H67" s="54"/>
      <c r="I67" s="57"/>
      <c r="J67" s="58" t="s">
        <v>17</v>
      </c>
      <c r="K67" s="79" t="s">
        <v>166</v>
      </c>
      <c r="L67" s="80"/>
      <c r="M67" s="75"/>
      <c r="N67" s="124" t="s">
        <v>110</v>
      </c>
      <c r="O67" s="63" t="s">
        <v>26</v>
      </c>
      <c r="P67" s="61"/>
      <c r="Q67" s="63"/>
      <c r="R67" s="64"/>
      <c r="S67" s="65"/>
    </row>
    <row r="68" spans="1:19" s="67" customFormat="1" ht="11.25" customHeight="1">
      <c r="A68" s="68" t="s">
        <v>159</v>
      </c>
      <c r="B68" s="54">
        <f>IF($D68="","",VLOOKUP($D68,'[1]男單 Prep'!$A$7:$P$70,15))</f>
      </c>
      <c r="C68" s="54">
        <f>IF($D68="","",VLOOKUP($D68,'[1]男單 Prep'!$A$7:$P$70,16))</f>
      </c>
      <c r="D68" s="55"/>
      <c r="E68" s="54" t="s">
        <v>160</v>
      </c>
      <c r="F68" s="54"/>
      <c r="G68" s="54" t="s">
        <v>161</v>
      </c>
      <c r="H68" s="54"/>
      <c r="I68" s="69"/>
      <c r="J68" s="74" t="s">
        <v>160</v>
      </c>
      <c r="K68" s="94" t="s">
        <v>165</v>
      </c>
      <c r="L68" s="58" t="s">
        <v>37</v>
      </c>
      <c r="M68" s="83" t="s">
        <v>23</v>
      </c>
      <c r="N68" s="61"/>
      <c r="O68" s="63"/>
      <c r="P68" s="61"/>
      <c r="Q68" s="63"/>
      <c r="R68" s="64"/>
      <c r="S68" s="65"/>
    </row>
    <row r="69" spans="1:19" s="67" customFormat="1" ht="11.25" customHeight="1">
      <c r="A69" s="68" t="s">
        <v>162</v>
      </c>
      <c r="B69" s="54">
        <f>IF($D69="","",VLOOKUP($D69,'[1]男單 Prep'!$A$7:$P$70,15))</f>
      </c>
      <c r="C69" s="54">
        <f>IF($D69="","",VLOOKUP($D69,'[1]男單 Prep'!$A$7:$P$70,16))</f>
      </c>
      <c r="D69" s="55"/>
      <c r="E69" s="54" t="s">
        <v>46</v>
      </c>
      <c r="F69" s="54">
        <f>IF($D69="","",VLOOKUP($D69,'[1]男單 Prep'!$A$7:$P$70,3))</f>
      </c>
      <c r="G69" s="54"/>
      <c r="H69" s="54"/>
      <c r="I69" s="57"/>
      <c r="J69" s="58"/>
      <c r="K69" s="73"/>
      <c r="L69" s="124" t="s">
        <v>110</v>
      </c>
      <c r="M69" s="80" t="s">
        <v>26</v>
      </c>
      <c r="N69" s="61"/>
      <c r="O69" s="63"/>
      <c r="P69" s="61"/>
      <c r="Q69" s="63"/>
      <c r="R69" s="64"/>
      <c r="S69" s="65"/>
    </row>
    <row r="70" spans="1:19" s="67" customFormat="1" ht="11.25" customHeight="1">
      <c r="A70" s="53" t="s">
        <v>163</v>
      </c>
      <c r="B70" s="54">
        <f>IF($D70="","",VLOOKUP($D70,'[1]男單 Prep'!$A$7:$P$70,15))</f>
        <v>0</v>
      </c>
      <c r="C70" s="54" t="s">
        <v>17</v>
      </c>
      <c r="D70" s="55">
        <v>2</v>
      </c>
      <c r="E70" s="54" t="s">
        <v>110</v>
      </c>
      <c r="F70" s="54"/>
      <c r="G70" s="54" t="s">
        <v>164</v>
      </c>
      <c r="H70" s="56"/>
      <c r="I70" s="69"/>
      <c r="J70" s="125" t="s">
        <v>110</v>
      </c>
      <c r="K70" s="63"/>
      <c r="L70" s="80"/>
      <c r="M70" s="85"/>
      <c r="N70" s="80"/>
      <c r="O70" s="76"/>
      <c r="P70" s="61"/>
      <c r="Q70" s="63"/>
      <c r="R70" s="64"/>
      <c r="S70" s="65"/>
    </row>
    <row r="71" spans="1:19" s="67" customFormat="1" ht="6" customHeight="1">
      <c r="A71" s="111"/>
      <c r="B71" s="76"/>
      <c r="C71" s="76"/>
      <c r="D71" s="112"/>
      <c r="E71" s="113"/>
      <c r="F71" s="113"/>
      <c r="G71" s="114"/>
      <c r="H71" s="113"/>
      <c r="I71" s="115"/>
      <c r="J71" s="61"/>
      <c r="K71" s="63"/>
      <c r="L71" s="80"/>
      <c r="M71" s="85"/>
      <c r="N71" s="80"/>
      <c r="O71" s="76"/>
      <c r="P71" s="61"/>
      <c r="Q71" s="63"/>
      <c r="R71" s="64"/>
      <c r="S71" s="65"/>
    </row>
    <row r="72" spans="2:9" ht="15.75" customHeight="1">
      <c r="B72" s="117"/>
      <c r="C72" s="117"/>
      <c r="D72" s="118"/>
      <c r="E72" s="117"/>
      <c r="F72" s="117"/>
      <c r="G72" s="118"/>
      <c r="H72" s="117"/>
      <c r="I72" s="119"/>
    </row>
    <row r="73" spans="2:9" ht="9" customHeight="1">
      <c r="B73" s="117"/>
      <c r="C73" s="117"/>
      <c r="D73" s="118"/>
      <c r="E73" s="117"/>
      <c r="F73" s="117"/>
      <c r="G73" s="118"/>
      <c r="H73" s="117"/>
      <c r="I73" s="119"/>
    </row>
  </sheetData>
  <sheetProtection/>
  <mergeCells count="3">
    <mergeCell ref="A4:C4"/>
    <mergeCell ref="U37:U38"/>
    <mergeCell ref="U39:U42"/>
  </mergeCells>
  <conditionalFormatting sqref="G7:G70">
    <cfRule type="expression" priority="1" dxfId="4" stopIfTrue="1">
      <formula>AND($D7&lt;9,$C7&gt;0)</formula>
    </cfRule>
  </conditionalFormatting>
  <conditionalFormatting sqref="F7:F70 H7:H70">
    <cfRule type="expression" priority="2" dxfId="4" stopIfTrue="1">
      <formula>AND($D7&lt;17,$C7&gt;0)</formula>
    </cfRule>
  </conditionalFormatting>
  <conditionalFormatting sqref="L58 L42 L26 L10 L50 L34 L18 L66 N14 N30 N46 N62 N55 N23 N38">
    <cfRule type="expression" priority="3" dxfId="12" stopIfTrue="1">
      <formula>AND($N$1="CU",L10="Umpire")</formula>
    </cfRule>
    <cfRule type="expression" priority="4" dxfId="11" stopIfTrue="1">
      <formula>AND($N$1="CU",L10&lt;&gt;"Umpire",M10&lt;&gt;"")</formula>
    </cfRule>
    <cfRule type="expression" priority="5" dxfId="10" stopIfTrue="1">
      <formula>AND($N$1="CU",L10&lt;&gt;"Umpire")</formula>
    </cfRule>
  </conditionalFormatting>
  <conditionalFormatting sqref="L8 L12 L16 L20 L24 L28 L32 L36 L40 L44 L48 L52 L56 L60 L64 L68 N18 N26 N34 N42 N50 N58 N66 P14 P30 P46 P62 P38">
    <cfRule type="expression" priority="6" dxfId="4" stopIfTrue="1">
      <formula>K8="as"</formula>
    </cfRule>
    <cfRule type="expression" priority="7" dxfId="4" stopIfTrue="1">
      <formula>K8="bs"</formula>
    </cfRule>
  </conditionalFormatting>
  <conditionalFormatting sqref="N10">
    <cfRule type="expression" priority="8" dxfId="4" stopIfTrue="1">
      <formula>M10="as"</formula>
    </cfRule>
    <cfRule type="expression" priority="9" dxfId="4" stopIfTrue="1">
      <formula>M10="bs"</formula>
    </cfRule>
  </conditionalFormatting>
  <conditionalFormatting sqref="J7 J9 J11 J13 J15 J17 J19 J21 J23 J25 J27 J29 J31 J33 J35 J37 J39 J41 J43 J45 J47 J49 J51 J53 J55 J57 J59 J61 J63 J65 J67 J69 P22 P54">
    <cfRule type="expression" priority="10" dxfId="4" stopIfTrue="1">
      <formula>I8="as"</formula>
    </cfRule>
    <cfRule type="expression" priority="11" dxfId="4" stopIfTrue="1">
      <formula>I8="bs"</formula>
    </cfRule>
  </conditionalFormatting>
  <conditionalFormatting sqref="B7:B70">
    <cfRule type="cellIs" priority="12" dxfId="2" operator="equal" stopIfTrue="1">
      <formula>"QA"</formula>
    </cfRule>
    <cfRule type="cellIs" priority="13" dxfId="2"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O62 O46 O30 O14 O23 O55 O38">
    <cfRule type="expression" priority="14" dxfId="1" stopIfTrue="1">
      <formula>$N$1="CU"</formula>
    </cfRule>
  </conditionalFormatting>
  <conditionalFormatting sqref="D7:D70">
    <cfRule type="expression" priority="15" dxfId="0" stopIfTrue="1">
      <formula>$D7&lt;17</formula>
    </cfRule>
  </conditionalFormatting>
  <printOptions horizontalCentered="1"/>
  <pageMargins left="0.35433070866141736" right="0.35433070866141736" top="0.35433070866141736" bottom="0.35433070866141736" header="0" footer="0"/>
  <pageSetup fitToHeight="1" fitToWidth="1" horizontalDpi="600" verticalDpi="60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cp:lastPrinted>2014-02-11T02:24:27Z</cp:lastPrinted>
  <dcterms:created xsi:type="dcterms:W3CDTF">2014-02-04T01:54:09Z</dcterms:created>
  <dcterms:modified xsi:type="dcterms:W3CDTF">2014-02-11T03:23:59Z</dcterms:modified>
  <cp:category/>
  <cp:version/>
  <cp:contentType/>
  <cp:contentStatus/>
</cp:coreProperties>
</file>